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055" windowHeight="7110" activeTab="0"/>
  </bookViews>
  <sheets>
    <sheet name="Viec 11T-2017 Chinh thuc" sheetId="1" r:id="rId1"/>
    <sheet name="Tien 11T-2017 Chinh thuc" sheetId="2" r:id="rId2"/>
  </sheets>
  <externalReferences>
    <externalReference r:id="rId5"/>
    <externalReference r:id="rId6"/>
    <externalReference r:id="rId7"/>
  </externalReferences>
  <definedNames>
    <definedName name="_xlnm.Print_Area" localSheetId="1">'Tien 11T-2017 Chinh thuc'!$A$1:$T$86</definedName>
    <definedName name="_xlnm.Print_Area" localSheetId="0">'Viec 11T-2017 Chinh thuc'!$A$1:$S$86</definedName>
    <definedName name="_xlnm.Print_Titles" localSheetId="1">'Tien 11T-2017 Chinh thuc'!$8:$13</definedName>
    <definedName name="_xlnm.Print_Titles" localSheetId="0">'Viec 11T-2017 Chinh thuc'!$8:$13</definedName>
  </definedNames>
  <calcPr fullCalcOnLoad="1"/>
</workbook>
</file>

<file path=xl/sharedStrings.xml><?xml version="1.0" encoding="utf-8"?>
<sst xmlns="http://schemas.openxmlformats.org/spreadsheetml/2006/main" count="110" uniqueCount="56">
  <si>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</si>
  <si>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</si>
  <si>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</si>
  <si>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</si>
  <si>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</si>
  <si>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</si>
  <si>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</si>
  <si>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</si>
  <si>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</si>
  <si>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</si>
  <si>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</si>
  <si>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</si>
  <si>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</si>
  <si>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</si>
  <si>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</si>
  <si>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</si>
  <si>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</si>
  <si>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</si>
  <si>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</si>
  <si>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</si>
  <si>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</si>
  <si>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</si>
  <si>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</si>
  <si>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</si>
  <si>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</si>
  <si>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</si>
  <si>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</si>
  <si>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</si>
  <si>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</si>
  <si>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</si>
  <si>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</si>
  <si>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</si>
  <si>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</si>
  <si>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</si>
  <si>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</si>
  <si>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</si>
  <si>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</si>
  <si>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</si>
  <si>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</si>
  <si>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</si>
  <si>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</si>
  <si>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</si>
  <si>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</si>
  <si>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</si>
  <si>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Giảm án tồn</t>
  </si>
  <si>
    <t>Phân Loại án</t>
  </si>
  <si>
    <t>Đinh Nam Hải</t>
  </si>
  <si>
    <t>Số có điều kiện chuyển kỳ sau 2017</t>
  </si>
  <si>
    <t>Số có điều kiện chuyển kỳ sau 2016</t>
  </si>
  <si>
    <t>Xếp loại tổng số thụ lý</t>
  </si>
  <si>
    <t>Xếp loại kết quả thi hành án</t>
  </si>
  <si>
    <t>Năm trước chuyển sang năm 2016</t>
  </si>
  <si>
    <t>Lệch</t>
  </si>
  <si>
    <r>
      <t xml:space="preserve">PHỤ LỤC I
THỐNG KÊ KẾT QUẢ THI HÀNH VỀ VIỆC 11 THÁNG NĂM 2017
</t>
    </r>
    <r>
      <rPr>
        <i/>
        <sz val="12"/>
        <rFont val="Times New Roman"/>
        <family val="1"/>
      </rPr>
      <t>(Kèm theo Báo cáo số 162 /BC-TKDLCT ngày 8/9/2017 của Trung tâm Thống kê, Quản lý dữ liệu và Ứng dụng công nghệ thông tin)</t>
    </r>
  </si>
  <si>
    <t>Hà Nội, ngày 8 tháng 9 năm 2017</t>
  </si>
  <si>
    <r>
      <t xml:space="preserve">PHỤ LỤC II
THỐNG KÊ KẾT QUẢ THI HÀNH VỀ GIÁ TRỊ 11 THÁNG NĂM 2017
</t>
    </r>
    <r>
      <rPr>
        <i/>
        <sz val="12"/>
        <rFont val="Times New Roman"/>
        <family val="1"/>
      </rPr>
      <t>(Kèm theo Báo cáo số 162 /BC-TKDLCT ngày 8/9/2017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</si>
</sst>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7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2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3" fillId="27" borderId="1" applyNumberFormat="0" applyAlignment="0" applyProtection="0"/>
    <xf numFmtId="0" fontId="15" fillId="0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4" fillId="28" borderId="2" applyNumberFormat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6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1" applyNumberFormat="0" applyAlignment="0" applyProtection="0"/>
    <xf numFmtId="10" fontId="16" fillId="30" borderId="8" applyNumberFormat="0" applyBorder="0" applyAlignment="0" applyProtection="0"/>
    <xf numFmtId="0" fontId="61" fillId="0" borderId="9" applyNumberFormat="0" applyFill="0" applyAlignment="0" applyProtection="0"/>
    <xf numFmtId="0" fontId="20" fillId="0" borderId="10">
      <alignment/>
      <protection/>
    </xf>
    <xf numFmtId="0" fontId="62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3" fillId="27" borderId="12" applyNumberFormat="0" applyAlignment="0" applyProtection="0"/>
    <xf numFmtId="9" fontId="5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181" fontId="24" fillId="0" borderId="13">
      <alignment horizontal="center"/>
      <protection/>
    </xf>
    <xf numFmtId="182" fontId="24" fillId="0" borderId="0">
      <alignment/>
      <protection/>
    </xf>
    <xf numFmtId="183" fontId="24" fillId="0" borderId="8">
      <alignment/>
      <protection/>
    </xf>
    <xf numFmtId="0" fontId="66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59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0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7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7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172" fontId="3" fillId="0" borderId="0" xfId="94" applyNumberFormat="1" applyFont="1" applyFill="1" applyAlignment="1">
      <alignment/>
    </xf>
    <xf numFmtId="9" fontId="3" fillId="0" borderId="0" xfId="94" applyNumberFormat="1" applyFont="1" applyFill="1" applyAlignment="1">
      <alignment/>
    </xf>
    <xf numFmtId="0" fontId="4" fillId="0" borderId="17" xfId="90" applyFont="1" applyFill="1" applyBorder="1" applyAlignment="1">
      <alignment horizontal="center" vertical="center" wrapText="1"/>
      <protection/>
    </xf>
    <xf numFmtId="0" fontId="4" fillId="0" borderId="18" xfId="90" applyFont="1" applyFill="1" applyBorder="1" applyAlignment="1">
      <alignment horizontal="center" vertical="center" wrapText="1"/>
      <protection/>
    </xf>
    <xf numFmtId="0" fontId="4" fillId="0" borderId="15" xfId="90" applyFont="1" applyFill="1" applyBorder="1" applyAlignment="1">
      <alignment horizontal="center" vertical="center" wrapText="1"/>
      <protection/>
    </xf>
    <xf numFmtId="0" fontId="4" fillId="0" borderId="8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49" fontId="4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7" xfId="90" applyNumberFormat="1" applyFont="1" applyFill="1" applyBorder="1" applyAlignment="1" applyProtection="1">
      <alignment horizontal="center" vertical="center" wrapText="1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19" xfId="90" applyFont="1" applyFill="1" applyBorder="1" applyAlignment="1">
      <alignment horizontal="center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20" xfId="90" applyNumberFormat="1" applyFont="1" applyFill="1" applyBorder="1" applyAlignment="1">
      <alignment horizontal="center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0" fillId="0" borderId="20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omma" xfId="57"/>
    <cellStyle name="Comma [0]" xfId="58"/>
    <cellStyle name="Comma 2" xfId="59"/>
    <cellStyle name="Comma 2 2" xfId="60"/>
    <cellStyle name="Comma 2 3" xfId="61"/>
    <cellStyle name="Comma 3" xfId="62"/>
    <cellStyle name="Comma 4" xfId="63"/>
    <cellStyle name="Comma 5" xfId="64"/>
    <cellStyle name="Comma0" xfId="65"/>
    <cellStyle name="Currency" xfId="66"/>
    <cellStyle name="Currency [0]" xfId="67"/>
    <cellStyle name="Currency0" xfId="68"/>
    <cellStyle name="Check Cell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itle" xfId="101"/>
    <cellStyle name="Total" xfId="102"/>
    <cellStyle name="th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nh%20Nam%20Hai\Desktop\QH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1.%20Tong%20hop%2011T-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HUONGAN\Desktop\QH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6"/>
      <sheetName val="Tien 12T-2016"/>
      <sheetName val="Viec 10-2015"/>
      <sheetName val="Tien 10-2015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Khang nghi 17"/>
      <sheetName val="BC chat luong CB mau 14"/>
      <sheetName val="Co cau bien che mau 13"/>
      <sheetName val="sua  mau an tuyen khong ro 9"/>
      <sheetName val="01"/>
      <sheetName val="02"/>
      <sheetName val="03"/>
      <sheetName val="04"/>
      <sheetName val="05 "/>
      <sheetName val="IN NSNN"/>
      <sheetName val="TK-Ban dau gia"/>
      <sheetName val="Viec chia theo vung mien"/>
      <sheetName val="Tien chia theo vung mien"/>
      <sheetName val="Viec 12-2016-TT01"/>
      <sheetName val="Tien 12-2016-TT01"/>
    </sheetNames>
    <sheetDataSet>
      <sheetData sheetId="1">
        <row r="15">
          <cell r="T15">
            <v>144857</v>
          </cell>
        </row>
        <row r="16">
          <cell r="T16">
            <v>3492</v>
          </cell>
        </row>
        <row r="17">
          <cell r="T17">
            <v>2519</v>
          </cell>
        </row>
        <row r="18">
          <cell r="T18">
            <v>1476</v>
          </cell>
        </row>
        <row r="19">
          <cell r="T19">
            <v>59</v>
          </cell>
        </row>
        <row r="20">
          <cell r="T20">
            <v>1011</v>
          </cell>
        </row>
        <row r="21">
          <cell r="T21">
            <v>3581</v>
          </cell>
        </row>
        <row r="22">
          <cell r="T22">
            <v>6286</v>
          </cell>
        </row>
        <row r="23">
          <cell r="T23">
            <v>1062</v>
          </cell>
        </row>
        <row r="24">
          <cell r="T24">
            <v>2536</v>
          </cell>
        </row>
        <row r="25">
          <cell r="T25">
            <v>3943</v>
          </cell>
        </row>
        <row r="26">
          <cell r="T26">
            <v>2469</v>
          </cell>
        </row>
        <row r="27">
          <cell r="T27">
            <v>3638</v>
          </cell>
        </row>
        <row r="28">
          <cell r="T28">
            <v>175</v>
          </cell>
        </row>
        <row r="29">
          <cell r="T29">
            <v>3176</v>
          </cell>
        </row>
        <row r="30">
          <cell r="T30">
            <v>2074</v>
          </cell>
        </row>
        <row r="31">
          <cell r="T31">
            <v>2543</v>
          </cell>
        </row>
        <row r="32">
          <cell r="T32">
            <v>1070</v>
          </cell>
        </row>
        <row r="33">
          <cell r="T33">
            <v>80</v>
          </cell>
        </row>
        <row r="34">
          <cell r="T34">
            <v>6297</v>
          </cell>
        </row>
        <row r="35">
          <cell r="T35">
            <v>2346</v>
          </cell>
        </row>
        <row r="36">
          <cell r="T36">
            <v>2467</v>
          </cell>
        </row>
        <row r="37">
          <cell r="T37">
            <v>98</v>
          </cell>
        </row>
        <row r="38">
          <cell r="T38">
            <v>156</v>
          </cell>
        </row>
        <row r="39">
          <cell r="T39">
            <v>7127</v>
          </cell>
        </row>
        <row r="40">
          <cell r="T40">
            <v>408</v>
          </cell>
        </row>
        <row r="41">
          <cell r="T41">
            <v>1444</v>
          </cell>
        </row>
        <row r="42">
          <cell r="T42">
            <v>2779</v>
          </cell>
        </row>
        <row r="43">
          <cell r="T43">
            <v>2523</v>
          </cell>
        </row>
        <row r="44">
          <cell r="T44">
            <v>159</v>
          </cell>
        </row>
        <row r="45">
          <cell r="T45">
            <v>18841</v>
          </cell>
        </row>
        <row r="46">
          <cell r="T46">
            <v>634</v>
          </cell>
        </row>
        <row r="47">
          <cell r="T47">
            <v>3967</v>
          </cell>
        </row>
        <row r="48">
          <cell r="T48">
            <v>434</v>
          </cell>
        </row>
        <row r="49">
          <cell r="T49">
            <v>2274</v>
          </cell>
        </row>
        <row r="50">
          <cell r="T50">
            <v>61</v>
          </cell>
        </row>
        <row r="51">
          <cell r="T51">
            <v>531</v>
          </cell>
        </row>
        <row r="52">
          <cell r="T52">
            <v>317</v>
          </cell>
        </row>
        <row r="53">
          <cell r="T53">
            <v>2838</v>
          </cell>
        </row>
        <row r="54">
          <cell r="T54">
            <v>6312</v>
          </cell>
        </row>
        <row r="55">
          <cell r="T55">
            <v>567</v>
          </cell>
        </row>
        <row r="56">
          <cell r="T56">
            <v>1277</v>
          </cell>
        </row>
        <row r="57">
          <cell r="T57">
            <v>860</v>
          </cell>
        </row>
        <row r="58">
          <cell r="T58">
            <v>1665</v>
          </cell>
        </row>
        <row r="59">
          <cell r="T59">
            <v>1550</v>
          </cell>
        </row>
        <row r="60">
          <cell r="T60">
            <v>1309</v>
          </cell>
        </row>
        <row r="61">
          <cell r="T61">
            <v>305</v>
          </cell>
        </row>
        <row r="62">
          <cell r="T62">
            <v>988</v>
          </cell>
        </row>
        <row r="63">
          <cell r="T63">
            <v>1703</v>
          </cell>
        </row>
        <row r="64">
          <cell r="T64">
            <v>1646</v>
          </cell>
        </row>
        <row r="65">
          <cell r="T65">
            <v>280</v>
          </cell>
        </row>
        <row r="66">
          <cell r="T66">
            <v>3287</v>
          </cell>
        </row>
        <row r="67">
          <cell r="T67">
            <v>710</v>
          </cell>
        </row>
        <row r="68">
          <cell r="T68">
            <v>7678</v>
          </cell>
        </row>
        <row r="69">
          <cell r="T69">
            <v>5343</v>
          </cell>
        </row>
        <row r="70">
          <cell r="T70">
            <v>1233</v>
          </cell>
        </row>
        <row r="71">
          <cell r="T71">
            <v>344</v>
          </cell>
        </row>
        <row r="72">
          <cell r="T72">
            <v>797</v>
          </cell>
        </row>
        <row r="73">
          <cell r="T73">
            <v>828</v>
          </cell>
        </row>
        <row r="74">
          <cell r="T74">
            <v>2115</v>
          </cell>
        </row>
        <row r="75">
          <cell r="T75">
            <v>3174</v>
          </cell>
        </row>
        <row r="76">
          <cell r="T76">
            <v>2900</v>
          </cell>
        </row>
        <row r="77">
          <cell r="T77">
            <v>836</v>
          </cell>
        </row>
        <row r="78">
          <cell r="T78">
            <v>259</v>
          </cell>
        </row>
      </sheetData>
      <sheetData sheetId="2">
        <row r="15">
          <cell r="U15">
            <v>57143231420.13242</v>
          </cell>
        </row>
        <row r="16">
          <cell r="U16">
            <v>1086570801</v>
          </cell>
        </row>
        <row r="17">
          <cell r="U17">
            <v>178505573</v>
          </cell>
        </row>
        <row r="18">
          <cell r="U18">
            <v>895190277.6</v>
          </cell>
        </row>
        <row r="19">
          <cell r="U19">
            <v>16411746</v>
          </cell>
        </row>
        <row r="20">
          <cell r="U20">
            <v>626144973.9289999</v>
          </cell>
        </row>
        <row r="21">
          <cell r="U21">
            <v>338669417.4509999</v>
          </cell>
        </row>
        <row r="22">
          <cell r="U22">
            <v>2965788774</v>
          </cell>
        </row>
        <row r="23">
          <cell r="U23">
            <v>313742017</v>
          </cell>
        </row>
        <row r="24">
          <cell r="U24">
            <v>549369219</v>
          </cell>
        </row>
        <row r="25">
          <cell r="U25">
            <v>610798373</v>
          </cell>
        </row>
        <row r="26">
          <cell r="U26">
            <v>947352732.3830001</v>
          </cell>
        </row>
        <row r="27">
          <cell r="U27">
            <v>331595980</v>
          </cell>
        </row>
        <row r="28">
          <cell r="U28">
            <v>14657297</v>
          </cell>
        </row>
        <row r="29">
          <cell r="U29">
            <v>1392437920</v>
          </cell>
        </row>
        <row r="30">
          <cell r="U30">
            <v>1242098601</v>
          </cell>
        </row>
        <row r="31">
          <cell r="U31">
            <v>547757257</v>
          </cell>
        </row>
        <row r="32">
          <cell r="U32">
            <v>168813645</v>
          </cell>
        </row>
        <row r="33">
          <cell r="U33">
            <v>6918783</v>
          </cell>
        </row>
        <row r="34">
          <cell r="U34">
            <v>1617373595</v>
          </cell>
        </row>
        <row r="35">
          <cell r="U35">
            <v>429260670</v>
          </cell>
        </row>
        <row r="36">
          <cell r="U36">
            <v>389386827.617</v>
          </cell>
        </row>
        <row r="37">
          <cell r="U37">
            <v>8241032</v>
          </cell>
        </row>
        <row r="38">
          <cell r="U38">
            <v>107720393</v>
          </cell>
        </row>
        <row r="39">
          <cell r="U39">
            <v>7924608958.948999</v>
          </cell>
        </row>
        <row r="40">
          <cell r="U40">
            <v>301828554</v>
          </cell>
        </row>
        <row r="41">
          <cell r="U41">
            <v>223768186</v>
          </cell>
        </row>
        <row r="42">
          <cell r="U42">
            <v>1964219797</v>
          </cell>
        </row>
        <row r="43">
          <cell r="U43">
            <v>246130213</v>
          </cell>
        </row>
        <row r="44">
          <cell r="U44">
            <v>57331676</v>
          </cell>
        </row>
        <row r="45">
          <cell r="U45">
            <v>20695030894.927998</v>
          </cell>
        </row>
        <row r="46">
          <cell r="U46">
            <v>221907848.783</v>
          </cell>
        </row>
        <row r="47">
          <cell r="U47">
            <v>737515985</v>
          </cell>
        </row>
        <row r="48">
          <cell r="U48">
            <v>132764447.57700002</v>
          </cell>
        </row>
        <row r="49">
          <cell r="U49">
            <v>422981516.04600006</v>
          </cell>
        </row>
        <row r="50">
          <cell r="U50">
            <v>6150219</v>
          </cell>
        </row>
        <row r="51">
          <cell r="U51">
            <v>11872940</v>
          </cell>
        </row>
        <row r="52">
          <cell r="U52">
            <v>42233471</v>
          </cell>
        </row>
        <row r="53">
          <cell r="U53">
            <v>546588085.0273037</v>
          </cell>
        </row>
        <row r="54">
          <cell r="U54">
            <v>1716493545</v>
          </cell>
        </row>
        <row r="55">
          <cell r="U55">
            <v>71957147</v>
          </cell>
        </row>
        <row r="56">
          <cell r="U56">
            <v>233904798.66099998</v>
          </cell>
        </row>
        <row r="57">
          <cell r="U57">
            <v>105480463</v>
          </cell>
        </row>
        <row r="58">
          <cell r="U58">
            <v>284155741.05310994</v>
          </cell>
        </row>
        <row r="59">
          <cell r="U59">
            <v>188578903.58600003</v>
          </cell>
        </row>
        <row r="60">
          <cell r="U60">
            <v>141317662</v>
          </cell>
        </row>
        <row r="61">
          <cell r="U61">
            <v>86299126</v>
          </cell>
        </row>
        <row r="62">
          <cell r="U62">
            <v>340592259.1820001</v>
          </cell>
        </row>
        <row r="63">
          <cell r="U63">
            <v>461529475.8</v>
          </cell>
        </row>
        <row r="64">
          <cell r="U64">
            <v>376747689</v>
          </cell>
        </row>
        <row r="65">
          <cell r="U65">
            <v>58119394</v>
          </cell>
        </row>
        <row r="66">
          <cell r="U66">
            <v>752898264</v>
          </cell>
        </row>
        <row r="67">
          <cell r="U67">
            <v>84265100</v>
          </cell>
        </row>
        <row r="68">
          <cell r="U68">
            <v>862180986</v>
          </cell>
        </row>
        <row r="69">
          <cell r="U69">
            <v>814777476</v>
          </cell>
        </row>
        <row r="70">
          <cell r="U70">
            <v>245179263</v>
          </cell>
        </row>
        <row r="71">
          <cell r="U71">
            <v>52622445</v>
          </cell>
        </row>
        <row r="72">
          <cell r="U72">
            <v>497179644</v>
          </cell>
        </row>
        <row r="73">
          <cell r="U73">
            <v>124186120</v>
          </cell>
        </row>
        <row r="74">
          <cell r="U74">
            <v>422633986</v>
          </cell>
        </row>
        <row r="75">
          <cell r="U75">
            <v>272726455</v>
          </cell>
        </row>
        <row r="76">
          <cell r="U76">
            <v>317269502.56</v>
          </cell>
        </row>
        <row r="77">
          <cell r="U77">
            <v>276891024</v>
          </cell>
        </row>
        <row r="78">
          <cell r="U78">
            <v>35506253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1T-2017"/>
      <sheetName val="Tien 11T-2017"/>
    </sheetNames>
    <sheetDataSet>
      <sheetData sheetId="1">
        <row r="15">
          <cell r="B15" t="str">
            <v>An Giang</v>
          </cell>
          <cell r="C15">
            <v>16615</v>
          </cell>
          <cell r="F15">
            <v>208</v>
          </cell>
          <cell r="G15">
            <v>13</v>
          </cell>
          <cell r="H15">
            <v>16407</v>
          </cell>
          <cell r="I15">
            <v>12803</v>
          </cell>
          <cell r="J15">
            <v>8224</v>
          </cell>
          <cell r="K15">
            <v>239</v>
          </cell>
          <cell r="L15">
            <v>4084</v>
          </cell>
          <cell r="M15">
            <v>203</v>
          </cell>
          <cell r="N15">
            <v>10</v>
          </cell>
          <cell r="O15">
            <v>0</v>
          </cell>
          <cell r="P15">
            <v>43</v>
          </cell>
          <cell r="Q15">
            <v>3604</v>
          </cell>
        </row>
        <row r="16">
          <cell r="B16" t="str">
            <v>Bạc Liêu</v>
          </cell>
          <cell r="C16">
            <v>11774</v>
          </cell>
          <cell r="F16">
            <v>153</v>
          </cell>
          <cell r="G16">
            <v>0</v>
          </cell>
          <cell r="H16">
            <v>11621</v>
          </cell>
          <cell r="I16">
            <v>9917</v>
          </cell>
          <cell r="J16">
            <v>6820</v>
          </cell>
          <cell r="K16">
            <v>124</v>
          </cell>
          <cell r="L16">
            <v>2943</v>
          </cell>
          <cell r="M16">
            <v>11</v>
          </cell>
          <cell r="N16">
            <v>5</v>
          </cell>
          <cell r="O16">
            <v>1</v>
          </cell>
          <cell r="P16">
            <v>13</v>
          </cell>
          <cell r="Q16">
            <v>1704</v>
          </cell>
        </row>
        <row r="17">
          <cell r="B17" t="str">
            <v>Bắc Giang</v>
          </cell>
          <cell r="C17">
            <v>11658</v>
          </cell>
          <cell r="F17">
            <v>156</v>
          </cell>
          <cell r="G17">
            <v>4</v>
          </cell>
          <cell r="H17">
            <v>11502</v>
          </cell>
          <cell r="I17">
            <v>8561</v>
          </cell>
          <cell r="J17">
            <v>6625</v>
          </cell>
          <cell r="K17">
            <v>217</v>
          </cell>
          <cell r="L17">
            <v>1594</v>
          </cell>
          <cell r="M17">
            <v>95</v>
          </cell>
          <cell r="N17">
            <v>4</v>
          </cell>
          <cell r="O17">
            <v>0</v>
          </cell>
          <cell r="P17">
            <v>26</v>
          </cell>
          <cell r="Q17">
            <v>2941</v>
          </cell>
        </row>
        <row r="18">
          <cell r="B18" t="str">
            <v>Bắc Kạn</v>
          </cell>
          <cell r="C18">
            <v>2414</v>
          </cell>
          <cell r="F18">
            <v>60</v>
          </cell>
          <cell r="G18">
            <v>3</v>
          </cell>
          <cell r="H18">
            <v>2354</v>
          </cell>
          <cell r="I18">
            <v>1847</v>
          </cell>
          <cell r="J18">
            <v>1653</v>
          </cell>
          <cell r="K18">
            <v>40</v>
          </cell>
          <cell r="L18">
            <v>152</v>
          </cell>
          <cell r="M18">
            <v>2</v>
          </cell>
          <cell r="N18">
            <v>0</v>
          </cell>
          <cell r="O18">
            <v>0</v>
          </cell>
          <cell r="P18">
            <v>0</v>
          </cell>
          <cell r="Q18">
            <v>507</v>
          </cell>
        </row>
        <row r="19">
          <cell r="B19" t="str">
            <v>Bắc Ninh</v>
          </cell>
          <cell r="C19">
            <v>7373</v>
          </cell>
          <cell r="F19">
            <v>55</v>
          </cell>
          <cell r="G19">
            <v>4</v>
          </cell>
          <cell r="H19">
            <v>7318</v>
          </cell>
          <cell r="I19">
            <v>6017</v>
          </cell>
          <cell r="J19">
            <v>4854</v>
          </cell>
          <cell r="K19">
            <v>53</v>
          </cell>
          <cell r="L19">
            <v>1063</v>
          </cell>
          <cell r="M19">
            <v>36</v>
          </cell>
          <cell r="N19">
            <v>3</v>
          </cell>
          <cell r="O19">
            <v>0</v>
          </cell>
          <cell r="P19">
            <v>8</v>
          </cell>
          <cell r="Q19">
            <v>1301</v>
          </cell>
        </row>
        <row r="20">
          <cell r="B20" t="str">
            <v>Bến Tre</v>
          </cell>
          <cell r="C20">
            <v>17702</v>
          </cell>
          <cell r="F20">
            <v>204</v>
          </cell>
          <cell r="G20">
            <v>2</v>
          </cell>
          <cell r="H20">
            <v>17498</v>
          </cell>
          <cell r="I20">
            <v>14869</v>
          </cell>
          <cell r="J20">
            <v>10265</v>
          </cell>
          <cell r="K20">
            <v>337</v>
          </cell>
          <cell r="L20">
            <v>4125</v>
          </cell>
          <cell r="M20">
            <v>120</v>
          </cell>
          <cell r="N20">
            <v>2</v>
          </cell>
          <cell r="O20">
            <v>0</v>
          </cell>
          <cell r="P20">
            <v>20</v>
          </cell>
          <cell r="Q20">
            <v>2629</v>
          </cell>
        </row>
        <row r="21">
          <cell r="B21" t="str">
            <v>Bình Dương</v>
          </cell>
          <cell r="C21">
            <v>29407</v>
          </cell>
          <cell r="F21">
            <v>565</v>
          </cell>
          <cell r="G21">
            <v>13</v>
          </cell>
          <cell r="H21">
            <v>28842</v>
          </cell>
          <cell r="I21">
            <v>25858</v>
          </cell>
          <cell r="J21">
            <v>17804</v>
          </cell>
          <cell r="K21">
            <v>366</v>
          </cell>
          <cell r="L21">
            <v>7186</v>
          </cell>
          <cell r="M21">
            <v>386</v>
          </cell>
          <cell r="N21">
            <v>16</v>
          </cell>
          <cell r="O21">
            <v>0</v>
          </cell>
          <cell r="P21">
            <v>100</v>
          </cell>
          <cell r="Q21">
            <v>2984</v>
          </cell>
        </row>
        <row r="22">
          <cell r="B22" t="str">
            <v>Bình Định</v>
          </cell>
          <cell r="C22">
            <v>9752</v>
          </cell>
          <cell r="F22">
            <v>48</v>
          </cell>
          <cell r="G22">
            <v>2</v>
          </cell>
          <cell r="H22">
            <v>9704</v>
          </cell>
          <cell r="I22">
            <v>7471</v>
          </cell>
          <cell r="J22">
            <v>5593</v>
          </cell>
          <cell r="K22">
            <v>136</v>
          </cell>
          <cell r="L22">
            <v>1689</v>
          </cell>
          <cell r="M22">
            <v>23</v>
          </cell>
          <cell r="N22">
            <v>12</v>
          </cell>
          <cell r="O22">
            <v>0</v>
          </cell>
          <cell r="P22">
            <v>18</v>
          </cell>
          <cell r="Q22">
            <v>2233</v>
          </cell>
        </row>
        <row r="23">
          <cell r="B23" t="str">
            <v>Bình Phước</v>
          </cell>
          <cell r="C23">
            <v>14962</v>
          </cell>
          <cell r="F23">
            <v>398</v>
          </cell>
          <cell r="G23">
            <v>2</v>
          </cell>
          <cell r="H23">
            <v>14564</v>
          </cell>
          <cell r="I23">
            <v>11578</v>
          </cell>
          <cell r="J23">
            <v>7652</v>
          </cell>
          <cell r="K23">
            <v>380</v>
          </cell>
          <cell r="L23">
            <v>3429</v>
          </cell>
          <cell r="M23">
            <v>93</v>
          </cell>
          <cell r="N23">
            <v>7</v>
          </cell>
          <cell r="O23">
            <v>0</v>
          </cell>
          <cell r="P23">
            <v>17</v>
          </cell>
          <cell r="Q23">
            <v>2986</v>
          </cell>
        </row>
        <row r="24">
          <cell r="B24" t="str">
            <v>Bình Thuận</v>
          </cell>
          <cell r="C24">
            <v>17382</v>
          </cell>
          <cell r="F24">
            <v>171</v>
          </cell>
          <cell r="G24">
            <v>7</v>
          </cell>
          <cell r="H24">
            <v>17211</v>
          </cell>
          <cell r="I24">
            <v>14193</v>
          </cell>
          <cell r="J24">
            <v>9406</v>
          </cell>
          <cell r="K24">
            <v>507</v>
          </cell>
          <cell r="L24">
            <v>4063</v>
          </cell>
          <cell r="M24">
            <v>41</v>
          </cell>
          <cell r="N24">
            <v>53</v>
          </cell>
          <cell r="O24">
            <v>0</v>
          </cell>
          <cell r="P24">
            <v>123</v>
          </cell>
          <cell r="Q24">
            <v>3018</v>
          </cell>
        </row>
        <row r="25">
          <cell r="B25" t="str">
            <v>BR-Vũng Tàu</v>
          </cell>
          <cell r="C25">
            <v>14753</v>
          </cell>
          <cell r="F25">
            <v>180</v>
          </cell>
          <cell r="G25">
            <v>30</v>
          </cell>
          <cell r="H25">
            <v>14573</v>
          </cell>
          <cell r="I25">
            <v>11896</v>
          </cell>
          <cell r="J25">
            <v>8482</v>
          </cell>
          <cell r="K25">
            <v>148</v>
          </cell>
          <cell r="L25">
            <v>3149</v>
          </cell>
          <cell r="M25">
            <v>101</v>
          </cell>
          <cell r="N25">
            <v>8</v>
          </cell>
          <cell r="O25">
            <v>0</v>
          </cell>
          <cell r="P25">
            <v>8</v>
          </cell>
          <cell r="Q25">
            <v>2677</v>
          </cell>
        </row>
        <row r="26">
          <cell r="B26" t="str">
            <v>Cà Mau</v>
          </cell>
          <cell r="C26">
            <v>18574</v>
          </cell>
          <cell r="F26">
            <v>220</v>
          </cell>
          <cell r="G26">
            <v>3</v>
          </cell>
          <cell r="H26">
            <v>18354</v>
          </cell>
          <cell r="I26">
            <v>14499</v>
          </cell>
          <cell r="J26">
            <v>9663</v>
          </cell>
          <cell r="K26">
            <v>313</v>
          </cell>
          <cell r="L26">
            <v>4419</v>
          </cell>
          <cell r="M26">
            <v>70</v>
          </cell>
          <cell r="N26">
            <v>6</v>
          </cell>
          <cell r="O26">
            <v>0</v>
          </cell>
          <cell r="P26">
            <v>28</v>
          </cell>
          <cell r="Q26">
            <v>3855</v>
          </cell>
        </row>
        <row r="27">
          <cell r="B27" t="str">
            <v>Cao Bằng</v>
          </cell>
          <cell r="C27">
            <v>2242</v>
          </cell>
          <cell r="F27">
            <v>33</v>
          </cell>
          <cell r="G27">
            <v>4</v>
          </cell>
          <cell r="H27">
            <v>2209</v>
          </cell>
          <cell r="I27">
            <v>1815</v>
          </cell>
          <cell r="J27">
            <v>1582</v>
          </cell>
          <cell r="K27">
            <v>51</v>
          </cell>
          <cell r="L27">
            <v>178</v>
          </cell>
          <cell r="M27">
            <v>1</v>
          </cell>
          <cell r="N27">
            <v>0</v>
          </cell>
          <cell r="O27">
            <v>0</v>
          </cell>
          <cell r="P27">
            <v>3</v>
          </cell>
          <cell r="Q27">
            <v>394</v>
          </cell>
        </row>
        <row r="28">
          <cell r="B28" t="str">
            <v>Cần Thơ</v>
          </cell>
          <cell r="C28">
            <v>14989</v>
          </cell>
          <cell r="F28">
            <v>314</v>
          </cell>
          <cell r="G28">
            <v>16</v>
          </cell>
          <cell r="H28">
            <v>14675</v>
          </cell>
          <cell r="I28">
            <v>11743</v>
          </cell>
          <cell r="J28">
            <v>7218</v>
          </cell>
          <cell r="K28">
            <v>370</v>
          </cell>
          <cell r="L28">
            <v>3938</v>
          </cell>
          <cell r="M28">
            <v>101</v>
          </cell>
          <cell r="N28">
            <v>23</v>
          </cell>
          <cell r="O28">
            <v>2</v>
          </cell>
          <cell r="P28">
            <v>91</v>
          </cell>
          <cell r="Q28">
            <v>2932</v>
          </cell>
        </row>
        <row r="29">
          <cell r="B29" t="str">
            <v>Đà Nẵng</v>
          </cell>
          <cell r="C29">
            <v>12980</v>
          </cell>
          <cell r="F29">
            <v>363</v>
          </cell>
          <cell r="G29">
            <v>30</v>
          </cell>
          <cell r="H29">
            <v>12617</v>
          </cell>
          <cell r="I29">
            <v>9490</v>
          </cell>
          <cell r="J29">
            <v>6350</v>
          </cell>
          <cell r="K29">
            <v>255</v>
          </cell>
          <cell r="L29">
            <v>2786</v>
          </cell>
          <cell r="M29">
            <v>43</v>
          </cell>
          <cell r="N29">
            <v>21</v>
          </cell>
          <cell r="O29">
            <v>0</v>
          </cell>
          <cell r="P29">
            <v>35</v>
          </cell>
          <cell r="Q29">
            <v>3127</v>
          </cell>
        </row>
        <row r="30">
          <cell r="B30" t="str">
            <v>Đắk Lắc</v>
          </cell>
          <cell r="C30">
            <v>17977</v>
          </cell>
          <cell r="F30">
            <v>155</v>
          </cell>
          <cell r="G30">
            <v>15</v>
          </cell>
          <cell r="H30">
            <v>17822</v>
          </cell>
          <cell r="I30">
            <v>14409</v>
          </cell>
          <cell r="J30">
            <v>11337</v>
          </cell>
          <cell r="K30">
            <v>336</v>
          </cell>
          <cell r="L30">
            <v>2619</v>
          </cell>
          <cell r="M30">
            <v>88</v>
          </cell>
          <cell r="N30">
            <v>24</v>
          </cell>
          <cell r="O30">
            <v>0</v>
          </cell>
          <cell r="P30">
            <v>5</v>
          </cell>
          <cell r="Q30">
            <v>3413</v>
          </cell>
        </row>
        <row r="31">
          <cell r="B31" t="str">
            <v>Đắk Nông</v>
          </cell>
          <cell r="C31">
            <v>6549</v>
          </cell>
          <cell r="F31">
            <v>58</v>
          </cell>
          <cell r="G31">
            <v>1</v>
          </cell>
          <cell r="H31">
            <v>6491</v>
          </cell>
          <cell r="I31">
            <v>5168</v>
          </cell>
          <cell r="J31">
            <v>3692</v>
          </cell>
          <cell r="K31">
            <v>78</v>
          </cell>
          <cell r="L31">
            <v>1313</v>
          </cell>
          <cell r="M31">
            <v>82</v>
          </cell>
          <cell r="N31">
            <v>2</v>
          </cell>
          <cell r="O31">
            <v>0</v>
          </cell>
          <cell r="P31">
            <v>1</v>
          </cell>
          <cell r="Q31">
            <v>1323</v>
          </cell>
        </row>
        <row r="32">
          <cell r="B32" t="str">
            <v>Điện Biên</v>
          </cell>
          <cell r="C32">
            <v>3327</v>
          </cell>
          <cell r="F32">
            <v>93</v>
          </cell>
          <cell r="G32">
            <v>1</v>
          </cell>
          <cell r="H32">
            <v>3234</v>
          </cell>
          <cell r="I32">
            <v>2803</v>
          </cell>
          <cell r="J32">
            <v>2583</v>
          </cell>
          <cell r="K32">
            <v>53</v>
          </cell>
          <cell r="L32">
            <v>155</v>
          </cell>
          <cell r="M32">
            <v>6</v>
          </cell>
          <cell r="N32">
            <v>1</v>
          </cell>
          <cell r="O32">
            <v>0</v>
          </cell>
          <cell r="P32">
            <v>5</v>
          </cell>
          <cell r="Q32">
            <v>431</v>
          </cell>
        </row>
        <row r="33">
          <cell r="B33" t="str">
            <v>Đồng Nai</v>
          </cell>
          <cell r="C33">
            <v>29643</v>
          </cell>
          <cell r="F33">
            <v>484</v>
          </cell>
          <cell r="G33">
            <v>80</v>
          </cell>
          <cell r="H33">
            <v>29159</v>
          </cell>
          <cell r="I33">
            <v>22940</v>
          </cell>
          <cell r="J33">
            <v>15686</v>
          </cell>
          <cell r="K33">
            <v>462</v>
          </cell>
          <cell r="L33">
            <v>6442</v>
          </cell>
          <cell r="M33">
            <v>305</v>
          </cell>
          <cell r="N33">
            <v>24</v>
          </cell>
          <cell r="O33">
            <v>0</v>
          </cell>
          <cell r="P33">
            <v>21</v>
          </cell>
          <cell r="Q33">
            <v>6219</v>
          </cell>
        </row>
        <row r="34">
          <cell r="B34" t="str">
            <v>Đồng Tháp</v>
          </cell>
          <cell r="C34">
            <v>20311</v>
          </cell>
          <cell r="F34">
            <v>134</v>
          </cell>
          <cell r="G34">
            <v>0</v>
          </cell>
          <cell r="H34">
            <v>20177</v>
          </cell>
          <cell r="I34">
            <v>15888</v>
          </cell>
          <cell r="J34">
            <v>12582</v>
          </cell>
          <cell r="K34">
            <v>383</v>
          </cell>
          <cell r="L34">
            <v>2779</v>
          </cell>
          <cell r="M34">
            <v>122</v>
          </cell>
          <cell r="N34">
            <v>4</v>
          </cell>
          <cell r="O34">
            <v>0</v>
          </cell>
          <cell r="P34">
            <v>18</v>
          </cell>
          <cell r="Q34">
            <v>4289</v>
          </cell>
        </row>
        <row r="35">
          <cell r="B35" t="str">
            <v>Gia Lai</v>
          </cell>
          <cell r="C35">
            <v>13790</v>
          </cell>
          <cell r="F35">
            <v>130</v>
          </cell>
          <cell r="G35">
            <v>76</v>
          </cell>
          <cell r="H35">
            <v>13660</v>
          </cell>
          <cell r="I35">
            <v>10575</v>
          </cell>
          <cell r="J35">
            <v>7294</v>
          </cell>
          <cell r="K35">
            <v>234</v>
          </cell>
          <cell r="L35">
            <v>2962</v>
          </cell>
          <cell r="M35">
            <v>68</v>
          </cell>
          <cell r="N35">
            <v>5</v>
          </cell>
          <cell r="O35">
            <v>0</v>
          </cell>
          <cell r="P35">
            <v>12</v>
          </cell>
          <cell r="Q35">
            <v>3085</v>
          </cell>
        </row>
        <row r="36">
          <cell r="B36" t="str">
            <v>Hà Giang</v>
          </cell>
          <cell r="C36">
            <v>2772</v>
          </cell>
          <cell r="F36">
            <v>32</v>
          </cell>
          <cell r="G36">
            <v>1</v>
          </cell>
          <cell r="H36">
            <v>2740</v>
          </cell>
          <cell r="I36">
            <v>2349</v>
          </cell>
          <cell r="J36">
            <v>2041</v>
          </cell>
          <cell r="K36">
            <v>26</v>
          </cell>
          <cell r="L36">
            <v>264</v>
          </cell>
          <cell r="M36">
            <v>13</v>
          </cell>
          <cell r="N36">
            <v>0</v>
          </cell>
          <cell r="O36">
            <v>0</v>
          </cell>
          <cell r="P36">
            <v>5</v>
          </cell>
          <cell r="Q36">
            <v>391</v>
          </cell>
        </row>
        <row r="37">
          <cell r="B37" t="str">
            <v>Hà Nam</v>
          </cell>
          <cell r="C37">
            <v>2904</v>
          </cell>
          <cell r="F37">
            <v>32</v>
          </cell>
          <cell r="G37">
            <v>0</v>
          </cell>
          <cell r="H37">
            <v>2872</v>
          </cell>
          <cell r="I37">
            <v>2137</v>
          </cell>
          <cell r="J37">
            <v>1678</v>
          </cell>
          <cell r="K37">
            <v>48</v>
          </cell>
          <cell r="L37">
            <v>405</v>
          </cell>
          <cell r="M37">
            <v>0</v>
          </cell>
          <cell r="N37">
            <v>2</v>
          </cell>
          <cell r="O37">
            <v>0</v>
          </cell>
          <cell r="P37">
            <v>4</v>
          </cell>
          <cell r="Q37">
            <v>735</v>
          </cell>
        </row>
        <row r="38">
          <cell r="B38" t="str">
            <v>Hà Nội</v>
          </cell>
          <cell r="C38">
            <v>43635</v>
          </cell>
          <cell r="F38">
            <v>996</v>
          </cell>
          <cell r="G38">
            <v>2</v>
          </cell>
          <cell r="H38">
            <v>42639</v>
          </cell>
          <cell r="I38">
            <v>32394</v>
          </cell>
          <cell r="J38">
            <v>22640</v>
          </cell>
          <cell r="K38">
            <v>517</v>
          </cell>
          <cell r="L38">
            <v>9096</v>
          </cell>
          <cell r="M38">
            <v>62</v>
          </cell>
          <cell r="N38">
            <v>45</v>
          </cell>
          <cell r="O38">
            <v>0</v>
          </cell>
          <cell r="P38">
            <v>34</v>
          </cell>
          <cell r="Q38">
            <v>10245</v>
          </cell>
        </row>
        <row r="39">
          <cell r="B39" t="str">
            <v>Hà Tĩnh</v>
          </cell>
          <cell r="C39">
            <v>4417</v>
          </cell>
          <cell r="F39">
            <v>35</v>
          </cell>
          <cell r="G39">
            <v>0</v>
          </cell>
          <cell r="H39">
            <v>4382</v>
          </cell>
          <cell r="I39">
            <v>3766</v>
          </cell>
          <cell r="J39">
            <v>3292</v>
          </cell>
          <cell r="K39">
            <v>41</v>
          </cell>
          <cell r="L39">
            <v>426</v>
          </cell>
          <cell r="M39">
            <v>6</v>
          </cell>
          <cell r="N39">
            <v>0</v>
          </cell>
          <cell r="O39">
            <v>0</v>
          </cell>
          <cell r="P39">
            <v>1</v>
          </cell>
          <cell r="Q39">
            <v>616</v>
          </cell>
        </row>
        <row r="40">
          <cell r="B40" t="str">
            <v>Hải Dương</v>
          </cell>
          <cell r="C40">
            <v>11228</v>
          </cell>
          <cell r="F40">
            <v>143</v>
          </cell>
          <cell r="G40">
            <v>0</v>
          </cell>
          <cell r="H40">
            <v>11085</v>
          </cell>
          <cell r="I40">
            <v>9519</v>
          </cell>
          <cell r="J40">
            <v>7508</v>
          </cell>
          <cell r="K40">
            <v>114</v>
          </cell>
          <cell r="L40">
            <v>1850</v>
          </cell>
          <cell r="M40">
            <v>4</v>
          </cell>
          <cell r="N40">
            <v>6</v>
          </cell>
          <cell r="O40">
            <v>0</v>
          </cell>
          <cell r="P40">
            <v>37</v>
          </cell>
          <cell r="Q40">
            <v>1566</v>
          </cell>
        </row>
        <row r="41">
          <cell r="B41" t="str">
            <v>Hải Phòng</v>
          </cell>
          <cell r="C41">
            <v>16560</v>
          </cell>
          <cell r="F41">
            <v>237</v>
          </cell>
          <cell r="G41">
            <v>14</v>
          </cell>
          <cell r="H41">
            <v>16323</v>
          </cell>
          <cell r="I41">
            <v>10615</v>
          </cell>
          <cell r="J41">
            <v>7360</v>
          </cell>
          <cell r="K41">
            <v>256</v>
          </cell>
          <cell r="L41">
            <v>2970</v>
          </cell>
          <cell r="M41">
            <v>8</v>
          </cell>
          <cell r="N41">
            <v>7</v>
          </cell>
          <cell r="O41">
            <v>0</v>
          </cell>
          <cell r="P41">
            <v>14</v>
          </cell>
          <cell r="Q41">
            <v>5708</v>
          </cell>
        </row>
        <row r="42">
          <cell r="B42" t="str">
            <v>Hậu Giang</v>
          </cell>
          <cell r="C42">
            <v>9724</v>
          </cell>
          <cell r="F42">
            <v>154</v>
          </cell>
          <cell r="G42">
            <v>1</v>
          </cell>
          <cell r="H42">
            <v>9570</v>
          </cell>
          <cell r="I42">
            <v>8198</v>
          </cell>
          <cell r="J42">
            <v>4985</v>
          </cell>
          <cell r="K42">
            <v>193</v>
          </cell>
          <cell r="L42">
            <v>2941</v>
          </cell>
          <cell r="M42">
            <v>62</v>
          </cell>
          <cell r="N42">
            <v>2</v>
          </cell>
          <cell r="O42">
            <v>0</v>
          </cell>
          <cell r="P42">
            <v>15</v>
          </cell>
          <cell r="Q42">
            <v>1372</v>
          </cell>
        </row>
        <row r="43">
          <cell r="B43" t="str">
            <v>Hòa Bình</v>
          </cell>
          <cell r="C43">
            <v>4477</v>
          </cell>
          <cell r="F43">
            <v>81</v>
          </cell>
          <cell r="G43">
            <v>0</v>
          </cell>
          <cell r="H43">
            <v>4396</v>
          </cell>
          <cell r="I43">
            <v>3897</v>
          </cell>
          <cell r="J43">
            <v>3422</v>
          </cell>
          <cell r="K43">
            <v>34</v>
          </cell>
          <cell r="L43">
            <v>409</v>
          </cell>
          <cell r="M43">
            <v>8</v>
          </cell>
          <cell r="N43">
            <v>0</v>
          </cell>
          <cell r="O43">
            <v>0</v>
          </cell>
          <cell r="P43">
            <v>24</v>
          </cell>
          <cell r="Q43">
            <v>499</v>
          </cell>
        </row>
        <row r="44">
          <cell r="B44" t="str">
            <v>Hồ Chí Minh</v>
          </cell>
          <cell r="C44">
            <v>102273</v>
          </cell>
          <cell r="F44">
            <v>1256</v>
          </cell>
          <cell r="G44">
            <v>0</v>
          </cell>
          <cell r="H44">
            <v>101017</v>
          </cell>
          <cell r="I44">
            <v>82549</v>
          </cell>
          <cell r="J44">
            <v>51713</v>
          </cell>
          <cell r="K44">
            <v>920</v>
          </cell>
          <cell r="L44">
            <v>28859</v>
          </cell>
          <cell r="M44">
            <v>639</v>
          </cell>
          <cell r="N44">
            <v>101</v>
          </cell>
          <cell r="O44">
            <v>1</v>
          </cell>
          <cell r="P44">
            <v>316</v>
          </cell>
          <cell r="Q44">
            <v>18468</v>
          </cell>
        </row>
        <row r="45">
          <cell r="B45" t="str">
            <v>Hưng Yên</v>
          </cell>
          <cell r="C45">
            <v>6348</v>
          </cell>
          <cell r="F45">
            <v>122</v>
          </cell>
          <cell r="G45">
            <v>5</v>
          </cell>
          <cell r="H45">
            <v>6226</v>
          </cell>
          <cell r="I45">
            <v>5044</v>
          </cell>
          <cell r="J45">
            <v>4036</v>
          </cell>
          <cell r="K45">
            <v>117</v>
          </cell>
          <cell r="L45">
            <v>848</v>
          </cell>
          <cell r="M45">
            <v>4</v>
          </cell>
          <cell r="N45">
            <v>10</v>
          </cell>
          <cell r="O45">
            <v>0</v>
          </cell>
          <cell r="P45">
            <v>29</v>
          </cell>
          <cell r="Q45">
            <v>1182</v>
          </cell>
        </row>
        <row r="46">
          <cell r="B46" t="str">
            <v>Kiên Giang</v>
          </cell>
          <cell r="C46">
            <v>20862</v>
          </cell>
          <cell r="F46">
            <v>251</v>
          </cell>
          <cell r="G46">
            <v>1</v>
          </cell>
          <cell r="H46">
            <v>20611</v>
          </cell>
          <cell r="I46">
            <v>16732</v>
          </cell>
          <cell r="J46">
            <v>11455</v>
          </cell>
          <cell r="K46">
            <v>478</v>
          </cell>
          <cell r="L46">
            <v>4662</v>
          </cell>
          <cell r="M46">
            <v>95</v>
          </cell>
          <cell r="N46">
            <v>7</v>
          </cell>
          <cell r="O46">
            <v>4</v>
          </cell>
          <cell r="P46">
            <v>31</v>
          </cell>
          <cell r="Q46">
            <v>3879</v>
          </cell>
        </row>
        <row r="47">
          <cell r="B47" t="str">
            <v>Kon Tum</v>
          </cell>
          <cell r="C47">
            <v>3863</v>
          </cell>
          <cell r="F47">
            <v>59</v>
          </cell>
          <cell r="G47">
            <v>23</v>
          </cell>
          <cell r="H47">
            <v>3804</v>
          </cell>
          <cell r="I47">
            <v>3227</v>
          </cell>
          <cell r="J47">
            <v>2545</v>
          </cell>
          <cell r="K47">
            <v>37</v>
          </cell>
          <cell r="L47">
            <v>607</v>
          </cell>
          <cell r="M47">
            <v>36</v>
          </cell>
          <cell r="N47">
            <v>2</v>
          </cell>
          <cell r="O47">
            <v>0</v>
          </cell>
          <cell r="P47">
            <v>0</v>
          </cell>
          <cell r="Q47">
            <v>577</v>
          </cell>
        </row>
        <row r="48">
          <cell r="B48" t="str">
            <v>Khánh Hòa</v>
          </cell>
          <cell r="C48">
            <v>13019</v>
          </cell>
          <cell r="F48">
            <v>56</v>
          </cell>
          <cell r="G48">
            <v>19</v>
          </cell>
          <cell r="H48">
            <v>12963</v>
          </cell>
          <cell r="I48">
            <v>10133</v>
          </cell>
          <cell r="J48">
            <v>7257</v>
          </cell>
          <cell r="K48">
            <v>163</v>
          </cell>
          <cell r="L48">
            <v>2653</v>
          </cell>
          <cell r="M48">
            <v>41</v>
          </cell>
          <cell r="N48">
            <v>6</v>
          </cell>
          <cell r="O48">
            <v>0</v>
          </cell>
          <cell r="P48">
            <v>13</v>
          </cell>
          <cell r="Q48">
            <v>2830</v>
          </cell>
        </row>
        <row r="49">
          <cell r="B49" t="str">
            <v>Lai Châu</v>
          </cell>
          <cell r="C49">
            <v>1787</v>
          </cell>
          <cell r="F49">
            <v>27</v>
          </cell>
          <cell r="G49">
            <v>0</v>
          </cell>
          <cell r="H49">
            <v>1760</v>
          </cell>
          <cell r="I49">
            <v>1575</v>
          </cell>
          <cell r="J49">
            <v>1432</v>
          </cell>
          <cell r="K49">
            <v>11</v>
          </cell>
          <cell r="L49">
            <v>122</v>
          </cell>
          <cell r="M49">
            <v>0</v>
          </cell>
          <cell r="N49">
            <v>0</v>
          </cell>
          <cell r="O49">
            <v>0</v>
          </cell>
          <cell r="P49">
            <v>10</v>
          </cell>
          <cell r="Q49">
            <v>185</v>
          </cell>
        </row>
        <row r="50">
          <cell r="B50" t="str">
            <v>Lạng Sơn</v>
          </cell>
          <cell r="C50">
            <v>6110</v>
          </cell>
          <cell r="F50">
            <v>161</v>
          </cell>
          <cell r="G50">
            <v>0</v>
          </cell>
          <cell r="H50">
            <v>5949</v>
          </cell>
          <cell r="I50">
            <v>4907</v>
          </cell>
          <cell r="J50">
            <v>3900</v>
          </cell>
          <cell r="K50">
            <v>66</v>
          </cell>
          <cell r="L50">
            <v>919</v>
          </cell>
          <cell r="M50">
            <v>4</v>
          </cell>
          <cell r="N50">
            <v>7</v>
          </cell>
          <cell r="O50">
            <v>0</v>
          </cell>
          <cell r="P50">
            <v>11</v>
          </cell>
          <cell r="Q50">
            <v>1042</v>
          </cell>
        </row>
        <row r="51">
          <cell r="B51" t="str">
            <v>Lào Cai</v>
          </cell>
          <cell r="C51">
            <v>4855</v>
          </cell>
          <cell r="F51">
            <v>25</v>
          </cell>
          <cell r="G51">
            <v>5</v>
          </cell>
          <cell r="H51">
            <v>4830</v>
          </cell>
          <cell r="I51">
            <v>3981</v>
          </cell>
          <cell r="J51">
            <v>3465</v>
          </cell>
          <cell r="K51">
            <v>75</v>
          </cell>
          <cell r="L51">
            <v>436</v>
          </cell>
          <cell r="M51">
            <v>3</v>
          </cell>
          <cell r="N51">
            <v>0</v>
          </cell>
          <cell r="O51">
            <v>0</v>
          </cell>
          <cell r="P51">
            <v>2</v>
          </cell>
          <cell r="Q51">
            <v>849</v>
          </cell>
        </row>
        <row r="52">
          <cell r="B52" t="str">
            <v>Lâm Đồng</v>
          </cell>
          <cell r="C52">
            <v>13611</v>
          </cell>
          <cell r="F52">
            <v>98</v>
          </cell>
          <cell r="G52">
            <v>0</v>
          </cell>
          <cell r="H52">
            <v>13513</v>
          </cell>
          <cell r="I52">
            <v>10776</v>
          </cell>
          <cell r="J52">
            <v>6848</v>
          </cell>
          <cell r="K52">
            <v>334</v>
          </cell>
          <cell r="L52">
            <v>3500</v>
          </cell>
          <cell r="M52">
            <v>48</v>
          </cell>
          <cell r="N52">
            <v>8</v>
          </cell>
          <cell r="O52">
            <v>0</v>
          </cell>
          <cell r="P52">
            <v>38</v>
          </cell>
          <cell r="Q52">
            <v>2737</v>
          </cell>
        </row>
        <row r="53">
          <cell r="B53" t="str">
            <v>Long An</v>
          </cell>
          <cell r="C53">
            <v>28862</v>
          </cell>
          <cell r="F53">
            <v>254</v>
          </cell>
          <cell r="G53">
            <v>91</v>
          </cell>
          <cell r="H53">
            <v>28608</v>
          </cell>
          <cell r="I53">
            <v>20975</v>
          </cell>
          <cell r="J53">
            <v>13632</v>
          </cell>
          <cell r="K53">
            <v>483</v>
          </cell>
          <cell r="L53">
            <v>6575</v>
          </cell>
          <cell r="M53">
            <v>244</v>
          </cell>
          <cell r="N53">
            <v>22</v>
          </cell>
          <cell r="O53">
            <v>1</v>
          </cell>
          <cell r="P53">
            <v>18</v>
          </cell>
          <cell r="Q53">
            <v>7633</v>
          </cell>
        </row>
        <row r="54">
          <cell r="B54" t="str">
            <v>Nam Định</v>
          </cell>
          <cell r="C54">
            <v>7100</v>
          </cell>
          <cell r="F54">
            <v>136</v>
          </cell>
          <cell r="G54">
            <v>0</v>
          </cell>
          <cell r="H54">
            <v>6964</v>
          </cell>
          <cell r="I54">
            <v>5366</v>
          </cell>
          <cell r="J54">
            <v>4330</v>
          </cell>
          <cell r="K54">
            <v>147</v>
          </cell>
          <cell r="L54">
            <v>859</v>
          </cell>
          <cell r="M54">
            <v>8</v>
          </cell>
          <cell r="N54">
            <v>5</v>
          </cell>
          <cell r="O54">
            <v>0</v>
          </cell>
          <cell r="P54">
            <v>17</v>
          </cell>
          <cell r="Q54">
            <v>1598</v>
          </cell>
        </row>
        <row r="55">
          <cell r="B55" t="str">
            <v>Ninh Bình</v>
          </cell>
          <cell r="C55">
            <v>5754</v>
          </cell>
          <cell r="F55">
            <v>72</v>
          </cell>
          <cell r="G55">
            <v>4</v>
          </cell>
          <cell r="H55">
            <v>5682</v>
          </cell>
          <cell r="I55">
            <v>4786</v>
          </cell>
          <cell r="J55">
            <v>3314</v>
          </cell>
          <cell r="K55">
            <v>143</v>
          </cell>
          <cell r="L55">
            <v>1324</v>
          </cell>
          <cell r="M55">
            <v>3</v>
          </cell>
          <cell r="N55">
            <v>0</v>
          </cell>
          <cell r="O55">
            <v>0</v>
          </cell>
          <cell r="P55">
            <v>2</v>
          </cell>
          <cell r="Q55">
            <v>896</v>
          </cell>
        </row>
        <row r="56">
          <cell r="B56" t="str">
            <v>Ninh Thuận</v>
          </cell>
          <cell r="C56">
            <v>5656</v>
          </cell>
          <cell r="F56">
            <v>63</v>
          </cell>
          <cell r="G56">
            <v>0</v>
          </cell>
          <cell r="H56">
            <v>5593</v>
          </cell>
          <cell r="I56">
            <v>4822</v>
          </cell>
          <cell r="J56">
            <v>3649</v>
          </cell>
          <cell r="K56">
            <v>52</v>
          </cell>
          <cell r="L56">
            <v>1076</v>
          </cell>
          <cell r="M56">
            <v>40</v>
          </cell>
          <cell r="N56">
            <v>1</v>
          </cell>
          <cell r="O56">
            <v>0</v>
          </cell>
          <cell r="P56">
            <v>4</v>
          </cell>
          <cell r="Q56">
            <v>771</v>
          </cell>
        </row>
        <row r="57">
          <cell r="B57" t="str">
            <v>Nghệ An</v>
          </cell>
          <cell r="C57">
            <v>16126</v>
          </cell>
          <cell r="F57">
            <v>99</v>
          </cell>
          <cell r="G57">
            <v>0</v>
          </cell>
          <cell r="H57">
            <v>16027</v>
          </cell>
          <cell r="I57">
            <v>13528</v>
          </cell>
          <cell r="J57">
            <v>11085</v>
          </cell>
          <cell r="K57">
            <v>251</v>
          </cell>
          <cell r="L57">
            <v>2142</v>
          </cell>
          <cell r="M57">
            <v>20</v>
          </cell>
          <cell r="N57">
            <v>5</v>
          </cell>
          <cell r="O57">
            <v>0</v>
          </cell>
          <cell r="P57">
            <v>25</v>
          </cell>
          <cell r="Q57">
            <v>2499</v>
          </cell>
        </row>
        <row r="58">
          <cell r="B58" t="str">
            <v>Phú Thọ</v>
          </cell>
          <cell r="C58">
            <v>11579</v>
          </cell>
          <cell r="F58">
            <v>187</v>
          </cell>
          <cell r="G58">
            <v>10</v>
          </cell>
          <cell r="H58">
            <v>11392</v>
          </cell>
          <cell r="I58">
            <v>9672</v>
          </cell>
          <cell r="J58">
            <v>7660</v>
          </cell>
          <cell r="K58">
            <v>332</v>
          </cell>
          <cell r="L58">
            <v>1616</v>
          </cell>
          <cell r="M58">
            <v>58</v>
          </cell>
          <cell r="N58">
            <v>3</v>
          </cell>
          <cell r="O58">
            <v>0</v>
          </cell>
          <cell r="P58">
            <v>3</v>
          </cell>
          <cell r="Q58">
            <v>1720</v>
          </cell>
        </row>
        <row r="59">
          <cell r="B59" t="str">
            <v>Phú Yên</v>
          </cell>
          <cell r="C59">
            <v>7548</v>
          </cell>
          <cell r="F59">
            <v>105</v>
          </cell>
          <cell r="G59">
            <v>0</v>
          </cell>
          <cell r="H59">
            <v>7443</v>
          </cell>
          <cell r="I59">
            <v>6066</v>
          </cell>
          <cell r="J59">
            <v>4205</v>
          </cell>
          <cell r="K59">
            <v>205</v>
          </cell>
          <cell r="L59">
            <v>1583</v>
          </cell>
          <cell r="M59">
            <v>51</v>
          </cell>
          <cell r="N59">
            <v>0</v>
          </cell>
          <cell r="O59">
            <v>0</v>
          </cell>
          <cell r="P59">
            <v>22</v>
          </cell>
          <cell r="Q59">
            <v>1377</v>
          </cell>
        </row>
        <row r="60">
          <cell r="B60" t="str">
            <v>Quảng Bình</v>
          </cell>
          <cell r="C60">
            <v>3919</v>
          </cell>
          <cell r="F60">
            <v>31</v>
          </cell>
          <cell r="G60">
            <v>0</v>
          </cell>
          <cell r="H60">
            <v>3888</v>
          </cell>
          <cell r="I60">
            <v>3358</v>
          </cell>
          <cell r="J60">
            <v>2841</v>
          </cell>
          <cell r="K60">
            <v>53</v>
          </cell>
          <cell r="L60">
            <v>453</v>
          </cell>
          <cell r="M60">
            <v>3</v>
          </cell>
          <cell r="N60">
            <v>1</v>
          </cell>
          <cell r="O60">
            <v>0</v>
          </cell>
          <cell r="P60">
            <v>7</v>
          </cell>
          <cell r="Q60">
            <v>530</v>
          </cell>
        </row>
        <row r="61">
          <cell r="B61" t="str">
            <v>Quảng Nam</v>
          </cell>
          <cell r="C61">
            <v>10149</v>
          </cell>
          <cell r="F61">
            <v>130</v>
          </cell>
          <cell r="G61">
            <v>40</v>
          </cell>
          <cell r="H61">
            <v>10019</v>
          </cell>
          <cell r="I61">
            <v>8472</v>
          </cell>
          <cell r="J61">
            <v>6859</v>
          </cell>
          <cell r="K61">
            <v>79</v>
          </cell>
          <cell r="L61">
            <v>1451</v>
          </cell>
          <cell r="M61">
            <v>28</v>
          </cell>
          <cell r="N61">
            <v>1</v>
          </cell>
          <cell r="O61">
            <v>0</v>
          </cell>
          <cell r="P61">
            <v>54</v>
          </cell>
          <cell r="Q61">
            <v>1547</v>
          </cell>
        </row>
        <row r="62">
          <cell r="B62" t="str">
            <v>Quảng Ninh</v>
          </cell>
          <cell r="C62">
            <v>9281</v>
          </cell>
          <cell r="F62">
            <v>95</v>
          </cell>
          <cell r="G62">
            <v>4</v>
          </cell>
          <cell r="H62">
            <v>9186</v>
          </cell>
          <cell r="I62">
            <v>7672</v>
          </cell>
          <cell r="J62">
            <v>5579</v>
          </cell>
          <cell r="K62">
            <v>149</v>
          </cell>
          <cell r="L62">
            <v>1929</v>
          </cell>
          <cell r="M62">
            <v>9</v>
          </cell>
          <cell r="N62">
            <v>6</v>
          </cell>
          <cell r="O62">
            <v>0</v>
          </cell>
          <cell r="P62">
            <v>0</v>
          </cell>
          <cell r="Q62">
            <v>1514</v>
          </cell>
        </row>
        <row r="63">
          <cell r="B63" t="str">
            <v>Quảng Ngãi</v>
          </cell>
          <cell r="C63">
            <v>8070</v>
          </cell>
          <cell r="F63">
            <v>75</v>
          </cell>
          <cell r="G63">
            <v>0</v>
          </cell>
          <cell r="H63">
            <v>7995</v>
          </cell>
          <cell r="I63">
            <v>6545</v>
          </cell>
          <cell r="J63">
            <v>4432</v>
          </cell>
          <cell r="K63">
            <v>47</v>
          </cell>
          <cell r="L63">
            <v>2016</v>
          </cell>
          <cell r="M63">
            <v>33</v>
          </cell>
          <cell r="N63">
            <v>7</v>
          </cell>
          <cell r="O63">
            <v>0</v>
          </cell>
          <cell r="P63">
            <v>10</v>
          </cell>
          <cell r="Q63">
            <v>1450</v>
          </cell>
        </row>
        <row r="64">
          <cell r="B64" t="str">
            <v>Quảng Trị</v>
          </cell>
          <cell r="C64">
            <v>3284</v>
          </cell>
          <cell r="F64">
            <v>30</v>
          </cell>
          <cell r="G64">
            <v>0</v>
          </cell>
          <cell r="H64">
            <v>3254</v>
          </cell>
          <cell r="I64">
            <v>2829</v>
          </cell>
          <cell r="J64">
            <v>2279</v>
          </cell>
          <cell r="K64">
            <v>31</v>
          </cell>
          <cell r="L64">
            <v>503</v>
          </cell>
          <cell r="M64">
            <v>9</v>
          </cell>
          <cell r="N64">
            <v>5</v>
          </cell>
          <cell r="O64">
            <v>0</v>
          </cell>
          <cell r="P64">
            <v>2</v>
          </cell>
          <cell r="Q64">
            <v>425</v>
          </cell>
        </row>
        <row r="65">
          <cell r="B65" t="str">
            <v>Sóc Trăng</v>
          </cell>
          <cell r="C65">
            <v>13214</v>
          </cell>
          <cell r="F65">
            <v>132</v>
          </cell>
          <cell r="G65">
            <v>20</v>
          </cell>
          <cell r="H65">
            <v>13082</v>
          </cell>
          <cell r="I65">
            <v>11024</v>
          </cell>
          <cell r="J65">
            <v>7330</v>
          </cell>
          <cell r="K65">
            <v>225</v>
          </cell>
          <cell r="L65">
            <v>3373</v>
          </cell>
          <cell r="M65">
            <v>60</v>
          </cell>
          <cell r="N65">
            <v>13</v>
          </cell>
          <cell r="O65">
            <v>0</v>
          </cell>
          <cell r="P65">
            <v>23</v>
          </cell>
          <cell r="Q65">
            <v>2058</v>
          </cell>
        </row>
        <row r="66">
          <cell r="B66" t="str">
            <v>Sơn La</v>
          </cell>
          <cell r="C66">
            <v>6822</v>
          </cell>
          <cell r="F66">
            <v>25</v>
          </cell>
          <cell r="G66">
            <v>3</v>
          </cell>
          <cell r="H66">
            <v>6797</v>
          </cell>
          <cell r="I66">
            <v>6037</v>
          </cell>
          <cell r="J66">
            <v>4961</v>
          </cell>
          <cell r="K66">
            <v>88</v>
          </cell>
          <cell r="L66">
            <v>951</v>
          </cell>
          <cell r="M66">
            <v>11</v>
          </cell>
          <cell r="N66">
            <v>3</v>
          </cell>
          <cell r="O66">
            <v>0</v>
          </cell>
          <cell r="P66">
            <v>23</v>
          </cell>
          <cell r="Q66">
            <v>760</v>
          </cell>
        </row>
        <row r="67">
          <cell r="B67" t="str">
            <v>Tây Ninh</v>
          </cell>
          <cell r="C67">
            <v>30321</v>
          </cell>
          <cell r="F67">
            <v>381</v>
          </cell>
          <cell r="G67">
            <v>11</v>
          </cell>
          <cell r="H67">
            <v>29940</v>
          </cell>
          <cell r="I67">
            <v>22933</v>
          </cell>
          <cell r="J67">
            <v>13483</v>
          </cell>
          <cell r="K67">
            <v>706</v>
          </cell>
          <cell r="L67">
            <v>8570</v>
          </cell>
          <cell r="M67">
            <v>104</v>
          </cell>
          <cell r="N67">
            <v>30</v>
          </cell>
          <cell r="O67">
            <v>0</v>
          </cell>
          <cell r="P67">
            <v>40</v>
          </cell>
          <cell r="Q67">
            <v>7007</v>
          </cell>
        </row>
        <row r="68">
          <cell r="B68" t="str">
            <v>Tiền Giang</v>
          </cell>
          <cell r="C68">
            <v>24117</v>
          </cell>
          <cell r="F68">
            <v>255</v>
          </cell>
          <cell r="G68">
            <v>20</v>
          </cell>
          <cell r="H68">
            <v>23862</v>
          </cell>
          <cell r="I68">
            <v>18300</v>
          </cell>
          <cell r="J68">
            <v>11750</v>
          </cell>
          <cell r="K68">
            <v>510</v>
          </cell>
          <cell r="L68">
            <v>5732</v>
          </cell>
          <cell r="M68">
            <v>244</v>
          </cell>
          <cell r="N68">
            <v>16</v>
          </cell>
          <cell r="O68">
            <v>0</v>
          </cell>
          <cell r="P68">
            <v>48</v>
          </cell>
          <cell r="Q68">
            <v>5562</v>
          </cell>
        </row>
        <row r="69">
          <cell r="B69" t="str">
            <v>TT Huế</v>
          </cell>
          <cell r="C69">
            <v>5820</v>
          </cell>
          <cell r="F69">
            <v>45</v>
          </cell>
          <cell r="G69">
            <v>0</v>
          </cell>
          <cell r="H69">
            <v>5775</v>
          </cell>
          <cell r="I69">
            <v>5015</v>
          </cell>
          <cell r="J69">
            <v>3399</v>
          </cell>
          <cell r="K69">
            <v>53</v>
          </cell>
          <cell r="L69">
            <v>1485</v>
          </cell>
          <cell r="M69">
            <v>59</v>
          </cell>
          <cell r="N69">
            <v>3</v>
          </cell>
          <cell r="O69">
            <v>0</v>
          </cell>
          <cell r="P69">
            <v>16</v>
          </cell>
          <cell r="Q69">
            <v>760</v>
          </cell>
        </row>
        <row r="70">
          <cell r="B70" t="str">
            <v>Tuyên Quang</v>
          </cell>
          <cell r="C70">
            <v>5727</v>
          </cell>
          <cell r="F70">
            <v>57</v>
          </cell>
          <cell r="G70">
            <v>7</v>
          </cell>
          <cell r="H70">
            <v>5670</v>
          </cell>
          <cell r="I70">
            <v>4396</v>
          </cell>
          <cell r="J70">
            <v>3805</v>
          </cell>
          <cell r="K70">
            <v>98</v>
          </cell>
          <cell r="L70">
            <v>437</v>
          </cell>
          <cell r="M70">
            <v>38</v>
          </cell>
          <cell r="N70">
            <v>0</v>
          </cell>
          <cell r="O70">
            <v>0</v>
          </cell>
          <cell r="P70">
            <v>18</v>
          </cell>
          <cell r="Q70">
            <v>1274</v>
          </cell>
        </row>
        <row r="71">
          <cell r="B71" t="str">
            <v>Thái Bình</v>
          </cell>
          <cell r="C71">
            <v>7184</v>
          </cell>
          <cell r="F71">
            <v>70</v>
          </cell>
          <cell r="G71">
            <v>0</v>
          </cell>
          <cell r="H71">
            <v>7114</v>
          </cell>
          <cell r="I71">
            <v>5213</v>
          </cell>
          <cell r="J71">
            <v>4008</v>
          </cell>
          <cell r="K71">
            <v>147</v>
          </cell>
          <cell r="L71">
            <v>1041</v>
          </cell>
          <cell r="M71">
            <v>4</v>
          </cell>
          <cell r="N71">
            <v>6</v>
          </cell>
          <cell r="O71">
            <v>0</v>
          </cell>
          <cell r="P71">
            <v>7</v>
          </cell>
          <cell r="Q71">
            <v>1901</v>
          </cell>
        </row>
        <row r="72">
          <cell r="B72" t="str">
            <v>Thái Nguyên</v>
          </cell>
          <cell r="C72">
            <v>11495</v>
          </cell>
          <cell r="F72">
            <v>119</v>
          </cell>
          <cell r="G72">
            <v>0</v>
          </cell>
          <cell r="H72">
            <v>11376</v>
          </cell>
          <cell r="I72">
            <v>8457</v>
          </cell>
          <cell r="J72">
            <v>6517</v>
          </cell>
          <cell r="K72">
            <v>295</v>
          </cell>
          <cell r="L72">
            <v>1576</v>
          </cell>
          <cell r="M72">
            <v>30</v>
          </cell>
          <cell r="N72">
            <v>6</v>
          </cell>
          <cell r="O72">
            <v>0</v>
          </cell>
          <cell r="P72">
            <v>33</v>
          </cell>
          <cell r="Q72">
            <v>2919</v>
          </cell>
        </row>
        <row r="73">
          <cell r="B73" t="str">
            <v>Thanh Hóa</v>
          </cell>
          <cell r="C73">
            <v>16307</v>
          </cell>
          <cell r="F73">
            <v>223</v>
          </cell>
          <cell r="G73">
            <v>3</v>
          </cell>
          <cell r="H73">
            <v>16084</v>
          </cell>
          <cell r="I73">
            <v>13030</v>
          </cell>
          <cell r="J73">
            <v>9420</v>
          </cell>
          <cell r="K73">
            <v>148</v>
          </cell>
          <cell r="L73">
            <v>3313</v>
          </cell>
          <cell r="M73">
            <v>103</v>
          </cell>
          <cell r="N73">
            <v>16</v>
          </cell>
          <cell r="O73">
            <v>0</v>
          </cell>
          <cell r="P73">
            <v>30</v>
          </cell>
          <cell r="Q73">
            <v>3054</v>
          </cell>
        </row>
        <row r="74">
          <cell r="B74" t="str">
            <v>Trà Vinh</v>
          </cell>
          <cell r="C74">
            <v>16710</v>
          </cell>
          <cell r="F74">
            <v>148</v>
          </cell>
          <cell r="G74">
            <v>3</v>
          </cell>
          <cell r="H74">
            <v>16562</v>
          </cell>
          <cell r="I74">
            <v>12504</v>
          </cell>
          <cell r="J74">
            <v>8732</v>
          </cell>
          <cell r="K74">
            <v>228</v>
          </cell>
          <cell r="L74">
            <v>3465</v>
          </cell>
          <cell r="M74">
            <v>38</v>
          </cell>
          <cell r="N74">
            <v>3</v>
          </cell>
          <cell r="O74">
            <v>0</v>
          </cell>
          <cell r="P74">
            <v>38</v>
          </cell>
          <cell r="Q74">
            <v>4058</v>
          </cell>
        </row>
        <row r="75">
          <cell r="B75" t="str">
            <v>Vĩnh Long</v>
          </cell>
          <cell r="C75">
            <v>14238</v>
          </cell>
          <cell r="F75">
            <v>159</v>
          </cell>
          <cell r="G75">
            <v>0</v>
          </cell>
          <cell r="H75">
            <v>14079</v>
          </cell>
          <cell r="I75">
            <v>10973</v>
          </cell>
          <cell r="J75">
            <v>7219</v>
          </cell>
          <cell r="K75">
            <v>140</v>
          </cell>
          <cell r="L75">
            <v>3442</v>
          </cell>
          <cell r="M75">
            <v>151</v>
          </cell>
          <cell r="N75">
            <v>11</v>
          </cell>
          <cell r="O75">
            <v>0</v>
          </cell>
          <cell r="P75">
            <v>10</v>
          </cell>
          <cell r="Q75">
            <v>3106</v>
          </cell>
        </row>
        <row r="76">
          <cell r="B76" t="str">
            <v>Vĩnh Phúc</v>
          </cell>
          <cell r="C76">
            <v>8553</v>
          </cell>
          <cell r="F76">
            <v>123</v>
          </cell>
          <cell r="G76">
            <v>11</v>
          </cell>
          <cell r="H76">
            <v>8430</v>
          </cell>
          <cell r="I76">
            <v>7171</v>
          </cell>
          <cell r="J76">
            <v>6049</v>
          </cell>
          <cell r="K76">
            <v>90</v>
          </cell>
          <cell r="L76">
            <v>988</v>
          </cell>
          <cell r="M76">
            <v>31</v>
          </cell>
          <cell r="N76">
            <v>5</v>
          </cell>
          <cell r="O76">
            <v>2</v>
          </cell>
          <cell r="P76">
            <v>6</v>
          </cell>
          <cell r="Q76">
            <v>1259</v>
          </cell>
        </row>
        <row r="77">
          <cell r="B77" t="str">
            <v>Yên Bái</v>
          </cell>
          <cell r="C77">
            <v>6113</v>
          </cell>
          <cell r="F77">
            <v>57</v>
          </cell>
          <cell r="G77">
            <v>0</v>
          </cell>
          <cell r="H77">
            <v>6056</v>
          </cell>
          <cell r="I77">
            <v>5016</v>
          </cell>
          <cell r="J77">
            <v>4272</v>
          </cell>
          <cell r="K77">
            <v>131</v>
          </cell>
          <cell r="L77">
            <v>608</v>
          </cell>
          <cell r="M77">
            <v>5</v>
          </cell>
          <cell r="N77">
            <v>0</v>
          </cell>
          <cell r="O77">
            <v>0</v>
          </cell>
          <cell r="P77">
            <v>0</v>
          </cell>
          <cell r="Q77">
            <v>1040</v>
          </cell>
        </row>
      </sheetData>
      <sheetData sheetId="2">
        <row r="15">
          <cell r="B15" t="str">
            <v>An Giang</v>
          </cell>
          <cell r="C15">
            <v>3051308734</v>
          </cell>
          <cell r="F15">
            <v>102720694</v>
          </cell>
          <cell r="G15">
            <v>1493512</v>
          </cell>
          <cell r="H15">
            <v>2948588040</v>
          </cell>
          <cell r="I15">
            <v>1607108628</v>
          </cell>
          <cell r="J15">
            <v>438222334</v>
          </cell>
          <cell r="K15">
            <v>59176578</v>
          </cell>
          <cell r="L15">
            <v>37971</v>
          </cell>
          <cell r="M15">
            <v>1037924932</v>
          </cell>
          <cell r="N15">
            <v>60241992</v>
          </cell>
          <cell r="O15">
            <v>833555</v>
          </cell>
          <cell r="P15">
            <v>0</v>
          </cell>
          <cell r="Q15">
            <v>10671266</v>
          </cell>
          <cell r="R15">
            <v>1341479412</v>
          </cell>
        </row>
        <row r="16">
          <cell r="B16" t="str">
            <v>Bạc Liêu</v>
          </cell>
          <cell r="C16">
            <v>652745256</v>
          </cell>
          <cell r="F16">
            <v>3742926</v>
          </cell>
          <cell r="G16">
            <v>0</v>
          </cell>
          <cell r="H16">
            <v>649002330</v>
          </cell>
          <cell r="I16">
            <v>413839979</v>
          </cell>
          <cell r="J16">
            <v>88685785</v>
          </cell>
          <cell r="K16">
            <v>33449460</v>
          </cell>
          <cell r="L16">
            <v>33423</v>
          </cell>
          <cell r="M16">
            <v>287443685</v>
          </cell>
          <cell r="N16">
            <v>2301067</v>
          </cell>
          <cell r="O16">
            <v>257313</v>
          </cell>
          <cell r="P16">
            <v>989000</v>
          </cell>
          <cell r="Q16">
            <v>680246</v>
          </cell>
          <cell r="R16">
            <v>235162351</v>
          </cell>
        </row>
        <row r="17">
          <cell r="B17" t="str">
            <v>Bắc Giang</v>
          </cell>
          <cell r="C17">
            <v>1298055031.1</v>
          </cell>
          <cell r="F17">
            <v>258191894.1</v>
          </cell>
          <cell r="G17">
            <v>22408</v>
          </cell>
          <cell r="H17">
            <v>1039863137</v>
          </cell>
          <cell r="I17">
            <v>666472955</v>
          </cell>
          <cell r="J17">
            <v>133515123.1</v>
          </cell>
          <cell r="K17">
            <v>24648696.4</v>
          </cell>
          <cell r="L17">
            <v>29443</v>
          </cell>
          <cell r="M17">
            <v>427495688.5</v>
          </cell>
          <cell r="N17">
            <v>77671925</v>
          </cell>
          <cell r="O17">
            <v>120846</v>
          </cell>
          <cell r="P17">
            <v>0</v>
          </cell>
          <cell r="Q17">
            <v>2991233</v>
          </cell>
          <cell r="R17">
            <v>373390182</v>
          </cell>
        </row>
        <row r="18">
          <cell r="B18" t="str">
            <v>Bắc Kạn</v>
          </cell>
          <cell r="C18">
            <v>83505755</v>
          </cell>
          <cell r="F18">
            <v>2490151</v>
          </cell>
          <cell r="G18">
            <v>2468558</v>
          </cell>
          <cell r="H18">
            <v>81015604</v>
          </cell>
          <cell r="I18">
            <v>66245360</v>
          </cell>
          <cell r="J18">
            <v>10339699</v>
          </cell>
          <cell r="K18">
            <v>8751897</v>
          </cell>
          <cell r="L18">
            <v>26387</v>
          </cell>
          <cell r="M18">
            <v>46050216</v>
          </cell>
          <cell r="N18">
            <v>1077161</v>
          </cell>
          <cell r="O18">
            <v>0</v>
          </cell>
          <cell r="P18">
            <v>0</v>
          </cell>
          <cell r="Q18">
            <v>0</v>
          </cell>
          <cell r="R18">
            <v>14770244</v>
          </cell>
        </row>
        <row r="19">
          <cell r="B19" t="str">
            <v>Bắc Ninh</v>
          </cell>
          <cell r="C19">
            <v>1372841880</v>
          </cell>
          <cell r="F19">
            <v>82137245</v>
          </cell>
          <cell r="G19">
            <v>24139565</v>
          </cell>
          <cell r="H19">
            <v>1290704635</v>
          </cell>
          <cell r="I19">
            <v>1002203088</v>
          </cell>
          <cell r="J19">
            <v>211287414.401</v>
          </cell>
          <cell r="K19">
            <v>172992549</v>
          </cell>
          <cell r="L19">
            <v>113188</v>
          </cell>
          <cell r="M19">
            <v>608698776.599</v>
          </cell>
          <cell r="N19">
            <v>7302937</v>
          </cell>
          <cell r="O19">
            <v>166250</v>
          </cell>
          <cell r="P19">
            <v>0</v>
          </cell>
          <cell r="Q19">
            <v>1641973</v>
          </cell>
          <cell r="R19">
            <v>288501547</v>
          </cell>
        </row>
        <row r="20">
          <cell r="B20" t="str">
            <v>Bến Tre</v>
          </cell>
          <cell r="C20">
            <v>891988524.5679998</v>
          </cell>
          <cell r="F20">
            <v>33687834.357999995</v>
          </cell>
          <cell r="G20">
            <v>2051831.4</v>
          </cell>
          <cell r="H20">
            <v>858300690.2099999</v>
          </cell>
          <cell r="I20">
            <v>653662421.386</v>
          </cell>
          <cell r="J20">
            <v>163925312.46399996</v>
          </cell>
          <cell r="K20">
            <v>43099515.26900001</v>
          </cell>
          <cell r="L20">
            <v>2662.5</v>
          </cell>
          <cell r="M20">
            <v>432541223.36099994</v>
          </cell>
          <cell r="N20">
            <v>11499537.618</v>
          </cell>
          <cell r="O20">
            <v>89729.87</v>
          </cell>
          <cell r="P20">
            <v>0</v>
          </cell>
          <cell r="Q20">
            <v>2504440.304</v>
          </cell>
          <cell r="R20">
            <v>204638268.82400003</v>
          </cell>
        </row>
        <row r="21">
          <cell r="B21" t="str">
            <v>Bình Dương</v>
          </cell>
          <cell r="C21">
            <v>5336719423</v>
          </cell>
          <cell r="F21">
            <v>152080913</v>
          </cell>
          <cell r="G21">
            <v>153792376</v>
          </cell>
          <cell r="H21">
            <v>5184638510</v>
          </cell>
          <cell r="I21">
            <v>4449580500</v>
          </cell>
          <cell r="J21">
            <v>950487030</v>
          </cell>
          <cell r="K21">
            <v>309748312</v>
          </cell>
          <cell r="L21">
            <v>11329</v>
          </cell>
          <cell r="M21">
            <v>2896772540</v>
          </cell>
          <cell r="N21">
            <v>250320177</v>
          </cell>
          <cell r="O21">
            <v>18818728</v>
          </cell>
          <cell r="P21">
            <v>0</v>
          </cell>
          <cell r="Q21">
            <v>23422384</v>
          </cell>
          <cell r="R21">
            <v>735058010</v>
          </cell>
        </row>
        <row r="22">
          <cell r="B22" t="str">
            <v>Bình Định</v>
          </cell>
          <cell r="C22">
            <v>1242329055</v>
          </cell>
          <cell r="F22">
            <v>15011257</v>
          </cell>
          <cell r="G22">
            <v>1770383</v>
          </cell>
          <cell r="H22">
            <v>1227317798</v>
          </cell>
          <cell r="I22">
            <v>694343845</v>
          </cell>
          <cell r="J22">
            <v>147224339</v>
          </cell>
          <cell r="K22">
            <v>44789517</v>
          </cell>
          <cell r="L22">
            <v>38194</v>
          </cell>
          <cell r="M22">
            <v>497903746</v>
          </cell>
          <cell r="N22">
            <v>1730896</v>
          </cell>
          <cell r="O22">
            <v>806740</v>
          </cell>
          <cell r="P22">
            <v>0</v>
          </cell>
          <cell r="Q22">
            <v>1850413</v>
          </cell>
          <cell r="R22">
            <v>532973953</v>
          </cell>
        </row>
        <row r="23">
          <cell r="B23" t="str">
            <v>Bình Phước</v>
          </cell>
          <cell r="C23">
            <v>1336826702.6</v>
          </cell>
          <cell r="F23">
            <v>54609999</v>
          </cell>
          <cell r="G23">
            <v>2464817</v>
          </cell>
          <cell r="H23">
            <v>1282216703.6</v>
          </cell>
          <cell r="I23">
            <v>827170610.6</v>
          </cell>
          <cell r="J23">
            <v>140653836.776</v>
          </cell>
          <cell r="K23">
            <v>65990219</v>
          </cell>
          <cell r="L23">
            <v>34120</v>
          </cell>
          <cell r="M23">
            <v>589535195.824</v>
          </cell>
          <cell r="N23">
            <v>25604630</v>
          </cell>
          <cell r="O23">
            <v>3270266</v>
          </cell>
          <cell r="P23">
            <v>0</v>
          </cell>
          <cell r="Q23">
            <v>2082343</v>
          </cell>
          <cell r="R23">
            <v>455046093</v>
          </cell>
        </row>
        <row r="24">
          <cell r="B24" t="str">
            <v>Bình Thuận</v>
          </cell>
          <cell r="C24">
            <v>1528942899</v>
          </cell>
          <cell r="F24">
            <v>16460181</v>
          </cell>
          <cell r="G24">
            <v>20512830</v>
          </cell>
          <cell r="H24">
            <v>1512482718</v>
          </cell>
          <cell r="I24">
            <v>853992707</v>
          </cell>
          <cell r="J24">
            <v>159031140</v>
          </cell>
          <cell r="K24">
            <v>75409124</v>
          </cell>
          <cell r="L24">
            <v>21356</v>
          </cell>
          <cell r="M24">
            <v>554021141</v>
          </cell>
          <cell r="N24">
            <v>38009948</v>
          </cell>
          <cell r="O24">
            <v>8602507</v>
          </cell>
          <cell r="P24">
            <v>0</v>
          </cell>
          <cell r="Q24">
            <v>18897491</v>
          </cell>
          <cell r="R24">
            <v>658490011</v>
          </cell>
        </row>
        <row r="25">
          <cell r="B25" t="str">
            <v>BR-Vũng Tàu</v>
          </cell>
          <cell r="C25">
            <v>2916568924.84</v>
          </cell>
          <cell r="F25">
            <v>135491360.18199998</v>
          </cell>
          <cell r="G25">
            <v>181438573.783</v>
          </cell>
          <cell r="H25">
            <v>2781077564.658</v>
          </cell>
          <cell r="I25">
            <v>1974337014.274</v>
          </cell>
          <cell r="J25">
            <v>604386608.912</v>
          </cell>
          <cell r="K25">
            <v>119254319.801</v>
          </cell>
          <cell r="L25">
            <v>11493</v>
          </cell>
          <cell r="M25">
            <v>1189844816.849</v>
          </cell>
          <cell r="N25">
            <v>49083700.712</v>
          </cell>
          <cell r="O25">
            <v>9057301</v>
          </cell>
          <cell r="P25">
            <v>0</v>
          </cell>
          <cell r="Q25">
            <v>2698774</v>
          </cell>
          <cell r="R25">
            <v>806740550.3840001</v>
          </cell>
        </row>
        <row r="26">
          <cell r="B26" t="str">
            <v>Cà Mau</v>
          </cell>
          <cell r="C26">
            <v>1053948027</v>
          </cell>
          <cell r="F26">
            <v>32241502</v>
          </cell>
          <cell r="G26">
            <v>493207</v>
          </cell>
          <cell r="H26">
            <v>1021706525</v>
          </cell>
          <cell r="I26">
            <v>617666001</v>
          </cell>
          <cell r="J26">
            <v>152851147</v>
          </cell>
          <cell r="K26">
            <v>77733636</v>
          </cell>
          <cell r="L26">
            <v>47189</v>
          </cell>
          <cell r="M26">
            <v>375234573</v>
          </cell>
          <cell r="N26">
            <v>10917296</v>
          </cell>
          <cell r="O26">
            <v>201299</v>
          </cell>
          <cell r="P26">
            <v>0</v>
          </cell>
          <cell r="Q26">
            <v>680861</v>
          </cell>
          <cell r="R26">
            <v>404040524</v>
          </cell>
        </row>
        <row r="27">
          <cell r="B27" t="str">
            <v>Cao Bằng</v>
          </cell>
          <cell r="C27">
            <v>56675197</v>
          </cell>
          <cell r="F27">
            <v>4818526</v>
          </cell>
          <cell r="G27">
            <v>9337894</v>
          </cell>
          <cell r="H27">
            <v>51856671</v>
          </cell>
          <cell r="I27">
            <v>25607111</v>
          </cell>
          <cell r="J27">
            <v>16635012</v>
          </cell>
          <cell r="K27">
            <v>875196</v>
          </cell>
          <cell r="L27">
            <v>109757</v>
          </cell>
          <cell r="M27">
            <v>7984846</v>
          </cell>
          <cell r="N27">
            <v>2000</v>
          </cell>
          <cell r="O27">
            <v>0</v>
          </cell>
          <cell r="P27">
            <v>0</v>
          </cell>
          <cell r="Q27">
            <v>300</v>
          </cell>
          <cell r="R27">
            <v>26249560</v>
          </cell>
        </row>
        <row r="28">
          <cell r="B28" t="str">
            <v>Cần Thơ</v>
          </cell>
          <cell r="C28">
            <v>3027022911.791</v>
          </cell>
          <cell r="F28">
            <v>129209938</v>
          </cell>
          <cell r="G28">
            <v>509536107</v>
          </cell>
          <cell r="H28">
            <v>2897812973.791</v>
          </cell>
          <cell r="I28">
            <v>2126861814.791</v>
          </cell>
          <cell r="J28">
            <v>524925595.697</v>
          </cell>
          <cell r="K28">
            <v>56976484</v>
          </cell>
          <cell r="L28">
            <v>20761</v>
          </cell>
          <cell r="M28">
            <v>1426125532.0939999</v>
          </cell>
          <cell r="N28">
            <v>60114002</v>
          </cell>
          <cell r="O28">
            <v>24168598</v>
          </cell>
          <cell r="P28">
            <v>37508</v>
          </cell>
          <cell r="Q28">
            <v>34493334</v>
          </cell>
          <cell r="R28">
            <v>770951159</v>
          </cell>
        </row>
        <row r="29">
          <cell r="B29" t="str">
            <v>Đà Nẵng</v>
          </cell>
          <cell r="C29">
            <v>2558919417</v>
          </cell>
          <cell r="F29">
            <v>486738100</v>
          </cell>
          <cell r="G29">
            <v>278354644</v>
          </cell>
          <cell r="H29">
            <v>2072181317</v>
          </cell>
          <cell r="I29">
            <v>1511135410.948</v>
          </cell>
          <cell r="J29">
            <v>414086358</v>
          </cell>
          <cell r="K29">
            <v>85799563</v>
          </cell>
          <cell r="L29">
            <v>46869</v>
          </cell>
          <cell r="M29">
            <v>968078854.948</v>
          </cell>
          <cell r="N29">
            <v>16154161</v>
          </cell>
          <cell r="O29">
            <v>20050538</v>
          </cell>
          <cell r="P29">
            <v>0</v>
          </cell>
          <cell r="Q29">
            <v>6919067</v>
          </cell>
          <cell r="R29">
            <v>561045906.052</v>
          </cell>
        </row>
        <row r="30">
          <cell r="B30" t="str">
            <v>Đắk Lắc</v>
          </cell>
          <cell r="C30">
            <v>1787428859</v>
          </cell>
          <cell r="F30">
            <v>84752034</v>
          </cell>
          <cell r="G30">
            <v>23757595</v>
          </cell>
          <cell r="H30">
            <v>1702676825</v>
          </cell>
          <cell r="I30">
            <v>899022204</v>
          </cell>
          <cell r="J30">
            <v>282876246</v>
          </cell>
          <cell r="K30">
            <v>106761954</v>
          </cell>
          <cell r="L30">
            <v>141068</v>
          </cell>
          <cell r="M30">
            <v>472622823</v>
          </cell>
          <cell r="N30">
            <v>25381726</v>
          </cell>
          <cell r="O30">
            <v>8192390</v>
          </cell>
          <cell r="P30">
            <v>0</v>
          </cell>
          <cell r="Q30">
            <v>3045997</v>
          </cell>
          <cell r="R30">
            <v>803654621</v>
          </cell>
        </row>
        <row r="31">
          <cell r="B31" t="str">
            <v>Đắk Nông</v>
          </cell>
          <cell r="C31">
            <v>781679159</v>
          </cell>
          <cell r="F31">
            <v>205506705</v>
          </cell>
          <cell r="G31">
            <v>22910887</v>
          </cell>
          <cell r="H31">
            <v>576172454</v>
          </cell>
          <cell r="I31">
            <v>319210929</v>
          </cell>
          <cell r="J31">
            <v>86388555</v>
          </cell>
          <cell r="K31">
            <v>13828702</v>
          </cell>
          <cell r="L31">
            <v>5000</v>
          </cell>
          <cell r="M31">
            <v>201914686</v>
          </cell>
          <cell r="N31">
            <v>15931847</v>
          </cell>
          <cell r="O31">
            <v>623004</v>
          </cell>
          <cell r="P31">
            <v>0</v>
          </cell>
          <cell r="Q31">
            <v>519135</v>
          </cell>
          <cell r="R31">
            <v>256961525</v>
          </cell>
        </row>
        <row r="32">
          <cell r="B32" t="str">
            <v>Điện Biên</v>
          </cell>
          <cell r="C32">
            <v>139920152.664</v>
          </cell>
          <cell r="F32">
            <v>6268636</v>
          </cell>
          <cell r="G32">
            <v>23320204</v>
          </cell>
          <cell r="H32">
            <v>133651516.664</v>
          </cell>
          <cell r="I32">
            <v>105810235.924</v>
          </cell>
          <cell r="J32">
            <v>68947707.924</v>
          </cell>
          <cell r="K32">
            <v>6342980</v>
          </cell>
          <cell r="L32">
            <v>126184</v>
          </cell>
          <cell r="M32">
            <v>27541203</v>
          </cell>
          <cell r="N32">
            <v>1193578</v>
          </cell>
          <cell r="O32">
            <v>1</v>
          </cell>
          <cell r="P32">
            <v>0</v>
          </cell>
          <cell r="Q32">
            <v>1658582</v>
          </cell>
          <cell r="R32">
            <v>27841280.74</v>
          </cell>
        </row>
        <row r="33">
          <cell r="B33" t="str">
            <v>Đồng Nai</v>
          </cell>
          <cell r="C33">
            <v>4001622286</v>
          </cell>
          <cell r="F33">
            <v>253125371</v>
          </cell>
          <cell r="G33">
            <v>76313805</v>
          </cell>
          <cell r="H33">
            <v>3748496915</v>
          </cell>
          <cell r="I33">
            <v>2352499822</v>
          </cell>
          <cell r="J33">
            <v>533266688</v>
          </cell>
          <cell r="K33">
            <v>238267150</v>
          </cell>
          <cell r="L33">
            <v>117267</v>
          </cell>
          <cell r="M33">
            <v>1488191739</v>
          </cell>
          <cell r="N33">
            <v>78438104</v>
          </cell>
          <cell r="O33">
            <v>8522256</v>
          </cell>
          <cell r="P33">
            <v>0</v>
          </cell>
          <cell r="Q33">
            <v>5696618</v>
          </cell>
          <cell r="R33">
            <v>1395997093</v>
          </cell>
        </row>
        <row r="34">
          <cell r="B34" t="str">
            <v>Đồng Tháp</v>
          </cell>
          <cell r="C34">
            <v>1750392310</v>
          </cell>
          <cell r="F34">
            <v>48162600</v>
          </cell>
          <cell r="G34">
            <v>0</v>
          </cell>
          <cell r="H34">
            <v>1702229710</v>
          </cell>
          <cell r="I34">
            <v>1025563839</v>
          </cell>
          <cell r="J34">
            <v>233798803</v>
          </cell>
          <cell r="K34">
            <v>42736430</v>
          </cell>
          <cell r="L34">
            <v>91780</v>
          </cell>
          <cell r="M34">
            <v>731370307</v>
          </cell>
          <cell r="N34">
            <v>14356920</v>
          </cell>
          <cell r="O34">
            <v>1292491</v>
          </cell>
          <cell r="P34">
            <v>0</v>
          </cell>
          <cell r="Q34">
            <v>1917108</v>
          </cell>
          <cell r="R34">
            <v>676665871</v>
          </cell>
        </row>
        <row r="35">
          <cell r="B35" t="str">
            <v>Gia Lai</v>
          </cell>
          <cell r="C35">
            <v>1115567288.426</v>
          </cell>
          <cell r="F35">
            <v>23080960.425</v>
          </cell>
          <cell r="G35">
            <v>74233128</v>
          </cell>
          <cell r="H35">
            <v>1092486327.999</v>
          </cell>
          <cell r="I35">
            <v>668617356.8989999</v>
          </cell>
          <cell r="J35">
            <v>133930887.757</v>
          </cell>
          <cell r="K35">
            <v>113353945.587</v>
          </cell>
          <cell r="L35">
            <v>10300</v>
          </cell>
          <cell r="M35">
            <v>373682644.454</v>
          </cell>
          <cell r="N35">
            <v>46012938.471</v>
          </cell>
          <cell r="O35">
            <v>543401.63</v>
          </cell>
          <cell r="P35">
            <v>0</v>
          </cell>
          <cell r="Q35">
            <v>1083239</v>
          </cell>
          <cell r="R35">
            <v>423868971.1</v>
          </cell>
        </row>
        <row r="36">
          <cell r="B36" t="str">
            <v>Hà Giang</v>
          </cell>
          <cell r="C36">
            <v>81684216</v>
          </cell>
          <cell r="F36">
            <v>9617808</v>
          </cell>
          <cell r="G36">
            <v>10200</v>
          </cell>
          <cell r="H36">
            <v>72066408</v>
          </cell>
          <cell r="I36">
            <v>48593496</v>
          </cell>
          <cell r="J36">
            <v>10461967</v>
          </cell>
          <cell r="K36">
            <v>25869452</v>
          </cell>
          <cell r="L36">
            <v>35295</v>
          </cell>
          <cell r="M36">
            <v>8440704</v>
          </cell>
          <cell r="N36">
            <v>3765077</v>
          </cell>
          <cell r="O36">
            <v>0</v>
          </cell>
          <cell r="P36">
            <v>0</v>
          </cell>
          <cell r="Q36">
            <v>21001</v>
          </cell>
          <cell r="R36">
            <v>23472912</v>
          </cell>
        </row>
        <row r="37">
          <cell r="B37" t="str">
            <v>Hà Nam</v>
          </cell>
          <cell r="C37">
            <v>197564332</v>
          </cell>
          <cell r="F37">
            <v>325505</v>
          </cell>
          <cell r="G37">
            <v>0</v>
          </cell>
          <cell r="H37">
            <v>197238827</v>
          </cell>
          <cell r="I37">
            <v>176837431</v>
          </cell>
          <cell r="J37">
            <v>56593115</v>
          </cell>
          <cell r="K37">
            <v>44338009</v>
          </cell>
          <cell r="L37">
            <v>10956</v>
          </cell>
          <cell r="M37">
            <v>38529494</v>
          </cell>
          <cell r="N37">
            <v>0</v>
          </cell>
          <cell r="O37">
            <v>35450971</v>
          </cell>
          <cell r="P37">
            <v>0</v>
          </cell>
          <cell r="Q37">
            <v>1914886</v>
          </cell>
          <cell r="R37">
            <v>20401396</v>
          </cell>
        </row>
        <row r="38">
          <cell r="B38" t="str">
            <v>Hà Nội</v>
          </cell>
          <cell r="C38">
            <v>22416222830.628</v>
          </cell>
          <cell r="F38">
            <v>1638780706.976</v>
          </cell>
          <cell r="G38">
            <v>8031917</v>
          </cell>
          <cell r="H38">
            <v>20777442123.652</v>
          </cell>
          <cell r="I38">
            <v>15107630350.448</v>
          </cell>
          <cell r="J38">
            <v>2738413696.23</v>
          </cell>
          <cell r="K38">
            <v>557153830.431</v>
          </cell>
          <cell r="L38">
            <v>963294</v>
          </cell>
          <cell r="M38">
            <v>11469977434.786999</v>
          </cell>
          <cell r="N38">
            <v>128095699</v>
          </cell>
          <cell r="O38">
            <v>171489897</v>
          </cell>
          <cell r="P38">
            <v>0</v>
          </cell>
          <cell r="Q38">
            <v>41536499</v>
          </cell>
          <cell r="R38">
            <v>5669811773.204</v>
          </cell>
        </row>
        <row r="39">
          <cell r="B39" t="str">
            <v>Hà Tĩnh</v>
          </cell>
          <cell r="C39">
            <v>455650476</v>
          </cell>
          <cell r="F39">
            <v>2747927</v>
          </cell>
          <cell r="G39">
            <v>0</v>
          </cell>
          <cell r="H39">
            <v>452902549</v>
          </cell>
          <cell r="I39">
            <v>104088311</v>
          </cell>
          <cell r="J39">
            <v>64742230</v>
          </cell>
          <cell r="K39">
            <v>3431485</v>
          </cell>
          <cell r="L39">
            <v>79515</v>
          </cell>
          <cell r="M39">
            <v>33701979</v>
          </cell>
          <cell r="N39">
            <v>2133101</v>
          </cell>
          <cell r="O39">
            <v>0</v>
          </cell>
          <cell r="P39">
            <v>0</v>
          </cell>
          <cell r="Q39">
            <v>1</v>
          </cell>
          <cell r="R39">
            <v>348814238</v>
          </cell>
        </row>
        <row r="40">
          <cell r="B40" t="str">
            <v>Hải Dương</v>
          </cell>
          <cell r="C40">
            <v>626054567</v>
          </cell>
          <cell r="F40">
            <v>27772479</v>
          </cell>
          <cell r="G40">
            <v>0</v>
          </cell>
          <cell r="H40">
            <v>598282088</v>
          </cell>
          <cell r="I40">
            <v>431618175</v>
          </cell>
          <cell r="J40">
            <v>68614116</v>
          </cell>
          <cell r="K40">
            <v>102151945</v>
          </cell>
          <cell r="L40">
            <v>70632</v>
          </cell>
          <cell r="M40">
            <v>245438213</v>
          </cell>
          <cell r="N40">
            <v>3767252</v>
          </cell>
          <cell r="O40">
            <v>9952123</v>
          </cell>
          <cell r="P40">
            <v>0</v>
          </cell>
          <cell r="Q40">
            <v>1623894</v>
          </cell>
          <cell r="R40">
            <v>166663913</v>
          </cell>
        </row>
        <row r="41">
          <cell r="B41" t="str">
            <v>Hải Phòng</v>
          </cell>
          <cell r="C41">
            <v>4531193782</v>
          </cell>
          <cell r="F41">
            <v>340860500</v>
          </cell>
          <cell r="G41">
            <v>41129416</v>
          </cell>
          <cell r="H41">
            <v>4190333282</v>
          </cell>
          <cell r="I41">
            <v>2990000044</v>
          </cell>
          <cell r="J41">
            <v>453132418</v>
          </cell>
          <cell r="K41">
            <v>568950345</v>
          </cell>
          <cell r="L41">
            <v>57092</v>
          </cell>
          <cell r="M41">
            <v>1922507943</v>
          </cell>
          <cell r="N41">
            <v>15070124</v>
          </cell>
          <cell r="O41">
            <v>25107223</v>
          </cell>
          <cell r="P41">
            <v>0</v>
          </cell>
          <cell r="Q41">
            <v>5174899</v>
          </cell>
          <cell r="R41">
            <v>1200333238</v>
          </cell>
        </row>
        <row r="42">
          <cell r="B42" t="str">
            <v>Hậu Giang</v>
          </cell>
          <cell r="C42">
            <v>688695649</v>
          </cell>
          <cell r="F42">
            <v>33550792</v>
          </cell>
          <cell r="G42">
            <v>1000000</v>
          </cell>
          <cell r="H42">
            <v>655144857</v>
          </cell>
          <cell r="I42">
            <v>381494120</v>
          </cell>
          <cell r="J42">
            <v>68016391</v>
          </cell>
          <cell r="K42">
            <v>16298530</v>
          </cell>
          <cell r="L42">
            <v>0</v>
          </cell>
          <cell r="M42">
            <v>284958102</v>
          </cell>
          <cell r="N42">
            <v>8868324</v>
          </cell>
          <cell r="O42">
            <v>383388</v>
          </cell>
          <cell r="P42">
            <v>0</v>
          </cell>
          <cell r="Q42">
            <v>2969385</v>
          </cell>
          <cell r="R42">
            <v>273650737</v>
          </cell>
        </row>
        <row r="43">
          <cell r="B43" t="str">
            <v>Hòa Bình</v>
          </cell>
          <cell r="C43">
            <v>226473310</v>
          </cell>
          <cell r="F43">
            <v>36152354</v>
          </cell>
          <cell r="G43">
            <v>0</v>
          </cell>
          <cell r="H43">
            <v>190320956</v>
          </cell>
          <cell r="I43">
            <v>134571664</v>
          </cell>
          <cell r="J43">
            <v>18520067</v>
          </cell>
          <cell r="K43">
            <v>9939017</v>
          </cell>
          <cell r="L43">
            <v>61502</v>
          </cell>
          <cell r="M43">
            <v>97879834</v>
          </cell>
          <cell r="N43">
            <v>1661697</v>
          </cell>
          <cell r="O43">
            <v>0</v>
          </cell>
          <cell r="P43">
            <v>0</v>
          </cell>
          <cell r="Q43">
            <v>6509547</v>
          </cell>
          <cell r="R43">
            <v>55749292</v>
          </cell>
        </row>
        <row r="44">
          <cell r="B44" t="str">
            <v>Hồ Chí Minh</v>
          </cell>
          <cell r="C44">
            <v>73814102271.793</v>
          </cell>
          <cell r="F44">
            <v>2914678894.006</v>
          </cell>
          <cell r="G44">
            <v>0</v>
          </cell>
          <cell r="H44">
            <v>70899423377.68701</v>
          </cell>
          <cell r="I44">
            <v>45684004280.769</v>
          </cell>
          <cell r="J44">
            <v>10516909817.639</v>
          </cell>
          <cell r="K44">
            <v>7070195100.319</v>
          </cell>
          <cell r="L44">
            <v>232475.022</v>
          </cell>
          <cell r="M44">
            <v>26071270060.271996</v>
          </cell>
          <cell r="N44">
            <v>954835867.001</v>
          </cell>
          <cell r="O44">
            <v>314497727</v>
          </cell>
          <cell r="P44">
            <v>34487745</v>
          </cell>
          <cell r="Q44">
            <v>721575488.516</v>
          </cell>
          <cell r="R44">
            <v>25215419096.918</v>
          </cell>
        </row>
        <row r="45">
          <cell r="B45" t="str">
            <v>Hưng Yên</v>
          </cell>
          <cell r="C45">
            <v>600302775.917</v>
          </cell>
          <cell r="F45">
            <v>32614621</v>
          </cell>
          <cell r="G45">
            <v>32516447</v>
          </cell>
          <cell r="H45">
            <v>567688154.594</v>
          </cell>
          <cell r="I45">
            <v>469956165.454</v>
          </cell>
          <cell r="J45">
            <v>61892775.132</v>
          </cell>
          <cell r="K45">
            <v>59596534.805999994</v>
          </cell>
          <cell r="L45">
            <v>139233</v>
          </cell>
          <cell r="M45">
            <v>304794521.91999996</v>
          </cell>
          <cell r="N45">
            <v>151750</v>
          </cell>
          <cell r="O45">
            <v>1177182</v>
          </cell>
          <cell r="P45">
            <v>0</v>
          </cell>
          <cell r="Q45">
            <v>42204168.596</v>
          </cell>
          <cell r="R45">
            <v>97731989.14</v>
          </cell>
        </row>
        <row r="46">
          <cell r="B46" t="str">
            <v>Kiên Giang</v>
          </cell>
          <cell r="C46">
            <v>1914633659</v>
          </cell>
          <cell r="F46">
            <v>114459468</v>
          </cell>
          <cell r="G46">
            <v>66463</v>
          </cell>
          <cell r="H46">
            <v>1800174191</v>
          </cell>
          <cell r="I46">
            <v>1459354458</v>
          </cell>
          <cell r="J46">
            <v>409838794</v>
          </cell>
          <cell r="K46">
            <v>76003530</v>
          </cell>
          <cell r="L46">
            <v>45210</v>
          </cell>
          <cell r="M46">
            <v>918371525</v>
          </cell>
          <cell r="N46">
            <v>37352494</v>
          </cell>
          <cell r="O46">
            <v>15332183</v>
          </cell>
          <cell r="P46">
            <v>557992</v>
          </cell>
          <cell r="Q46">
            <v>1852730</v>
          </cell>
          <cell r="R46">
            <v>340819733</v>
          </cell>
        </row>
        <row r="47">
          <cell r="B47" t="str">
            <v>Kon Tum</v>
          </cell>
          <cell r="C47">
            <v>734522571.1270001</v>
          </cell>
          <cell r="F47">
            <v>37968941.57000001</v>
          </cell>
          <cell r="G47">
            <v>116179723.72299999</v>
          </cell>
          <cell r="H47">
            <v>696553629.5570002</v>
          </cell>
          <cell r="I47">
            <v>294560360.98200005</v>
          </cell>
          <cell r="J47">
            <v>70818658.38999999</v>
          </cell>
          <cell r="K47">
            <v>22369270.994</v>
          </cell>
          <cell r="L47">
            <v>21114.34</v>
          </cell>
          <cell r="M47">
            <v>188048159.421</v>
          </cell>
          <cell r="N47">
            <v>13293768.837000001</v>
          </cell>
          <cell r="O47">
            <v>9389</v>
          </cell>
          <cell r="P47">
            <v>0</v>
          </cell>
          <cell r="Q47">
            <v>0</v>
          </cell>
          <cell r="R47">
            <v>401993268.57500005</v>
          </cell>
        </row>
        <row r="48">
          <cell r="B48" t="str">
            <v>Khánh Hòa</v>
          </cell>
          <cell r="C48">
            <v>1905835429.902</v>
          </cell>
          <cell r="F48">
            <v>17639971.685</v>
          </cell>
          <cell r="G48">
            <v>263163266.012</v>
          </cell>
          <cell r="H48">
            <v>1888195458.217</v>
          </cell>
          <cell r="I48">
            <v>1135391798.763</v>
          </cell>
          <cell r="J48">
            <v>567816250.151</v>
          </cell>
          <cell r="K48">
            <v>95347092.982</v>
          </cell>
          <cell r="L48">
            <v>23515</v>
          </cell>
          <cell r="M48">
            <v>443811310.81799996</v>
          </cell>
          <cell r="N48">
            <v>25860183.964</v>
          </cell>
          <cell r="O48">
            <v>908650.001</v>
          </cell>
          <cell r="P48">
            <v>0</v>
          </cell>
          <cell r="Q48">
            <v>1624795.847</v>
          </cell>
          <cell r="R48">
            <v>752803659.454</v>
          </cell>
        </row>
        <row r="49">
          <cell r="B49" t="str">
            <v>Lai Châu</v>
          </cell>
          <cell r="C49">
            <v>39324032</v>
          </cell>
          <cell r="F49">
            <v>1766224</v>
          </cell>
          <cell r="G49">
            <v>0</v>
          </cell>
          <cell r="H49">
            <v>37557808</v>
          </cell>
          <cell r="I49">
            <v>15538585</v>
          </cell>
          <cell r="J49">
            <v>10048037</v>
          </cell>
          <cell r="K49">
            <v>471541</v>
          </cell>
          <cell r="L49">
            <v>24662</v>
          </cell>
          <cell r="M49">
            <v>4912046</v>
          </cell>
          <cell r="N49">
            <v>0</v>
          </cell>
          <cell r="O49">
            <v>0</v>
          </cell>
          <cell r="P49">
            <v>0</v>
          </cell>
          <cell r="Q49">
            <v>82299</v>
          </cell>
          <cell r="R49">
            <v>22019223</v>
          </cell>
        </row>
        <row r="50">
          <cell r="B50" t="str">
            <v>Lạng Sơn</v>
          </cell>
          <cell r="C50">
            <v>135883312</v>
          </cell>
          <cell r="F50">
            <v>10082525</v>
          </cell>
          <cell r="G50">
            <v>0</v>
          </cell>
          <cell r="H50">
            <v>125800787</v>
          </cell>
          <cell r="I50">
            <v>73000632</v>
          </cell>
          <cell r="J50">
            <v>29940796</v>
          </cell>
          <cell r="K50">
            <v>2069989</v>
          </cell>
          <cell r="L50">
            <v>304841</v>
          </cell>
          <cell r="M50">
            <v>31263123</v>
          </cell>
          <cell r="N50">
            <v>9366564</v>
          </cell>
          <cell r="O50">
            <v>31957</v>
          </cell>
          <cell r="P50">
            <v>0</v>
          </cell>
          <cell r="Q50">
            <v>23362</v>
          </cell>
          <cell r="R50">
            <v>52800155</v>
          </cell>
        </row>
        <row r="51">
          <cell r="B51" t="str">
            <v>Lào Cai</v>
          </cell>
          <cell r="C51">
            <v>113023474</v>
          </cell>
          <cell r="F51">
            <v>862713</v>
          </cell>
          <cell r="G51">
            <v>21525879</v>
          </cell>
          <cell r="H51">
            <v>112160761</v>
          </cell>
          <cell r="I51">
            <v>79600238</v>
          </cell>
          <cell r="J51">
            <v>31455251</v>
          </cell>
          <cell r="K51">
            <v>15731617</v>
          </cell>
          <cell r="L51">
            <v>161953</v>
          </cell>
          <cell r="M51">
            <v>32068312</v>
          </cell>
          <cell r="N51">
            <v>32865</v>
          </cell>
          <cell r="O51">
            <v>0</v>
          </cell>
          <cell r="P51">
            <v>0</v>
          </cell>
          <cell r="Q51">
            <v>150240</v>
          </cell>
          <cell r="R51">
            <v>32560523</v>
          </cell>
        </row>
        <row r="52">
          <cell r="B52" t="str">
            <v>Lâm Đồng</v>
          </cell>
          <cell r="C52">
            <v>2676415861</v>
          </cell>
          <cell r="F52">
            <v>15868700</v>
          </cell>
          <cell r="G52">
            <v>0</v>
          </cell>
          <cell r="H52">
            <v>2660547161</v>
          </cell>
          <cell r="I52">
            <v>1066980507</v>
          </cell>
          <cell r="J52">
            <v>310656105</v>
          </cell>
          <cell r="K52">
            <v>124831873</v>
          </cell>
          <cell r="L52">
            <v>82836</v>
          </cell>
          <cell r="M52">
            <v>613753930</v>
          </cell>
          <cell r="N52">
            <v>11623729</v>
          </cell>
          <cell r="O52">
            <v>3854480</v>
          </cell>
          <cell r="P52">
            <v>0</v>
          </cell>
          <cell r="Q52">
            <v>2177554</v>
          </cell>
          <cell r="R52">
            <v>1593566654</v>
          </cell>
        </row>
        <row r="53">
          <cell r="B53" t="str">
            <v>Long An</v>
          </cell>
          <cell r="C53">
            <v>5239788782</v>
          </cell>
          <cell r="F53">
            <v>178218124</v>
          </cell>
          <cell r="G53">
            <v>1194123224</v>
          </cell>
          <cell r="H53">
            <v>5061570658</v>
          </cell>
          <cell r="I53">
            <v>3044391295</v>
          </cell>
          <cell r="J53">
            <v>691889144</v>
          </cell>
          <cell r="K53">
            <v>387854273</v>
          </cell>
          <cell r="L53">
            <v>107859</v>
          </cell>
          <cell r="M53">
            <v>1795272004</v>
          </cell>
          <cell r="N53">
            <v>149770104</v>
          </cell>
          <cell r="O53">
            <v>13420596</v>
          </cell>
          <cell r="P53">
            <v>0</v>
          </cell>
          <cell r="Q53">
            <v>6077315</v>
          </cell>
          <cell r="R53">
            <v>2017179363</v>
          </cell>
        </row>
        <row r="54">
          <cell r="B54" t="str">
            <v>Nam Định</v>
          </cell>
          <cell r="C54">
            <v>469813929</v>
          </cell>
          <cell r="F54">
            <v>68861966</v>
          </cell>
          <cell r="G54">
            <v>0</v>
          </cell>
          <cell r="H54">
            <v>400951963</v>
          </cell>
          <cell r="I54">
            <v>181780510</v>
          </cell>
          <cell r="J54">
            <v>41668933</v>
          </cell>
          <cell r="K54">
            <v>53869507</v>
          </cell>
          <cell r="L54">
            <v>208257</v>
          </cell>
          <cell r="M54">
            <v>74948182</v>
          </cell>
          <cell r="N54">
            <v>2369059</v>
          </cell>
          <cell r="O54">
            <v>4219321</v>
          </cell>
          <cell r="P54">
            <v>0</v>
          </cell>
          <cell r="Q54">
            <v>4497251</v>
          </cell>
          <cell r="R54">
            <v>219171453</v>
          </cell>
        </row>
        <row r="55">
          <cell r="B55" t="str">
            <v>Ninh Bình</v>
          </cell>
          <cell r="C55">
            <v>627560685.484</v>
          </cell>
          <cell r="F55">
            <v>66108734</v>
          </cell>
          <cell r="G55">
            <v>69352996</v>
          </cell>
          <cell r="H55">
            <v>561451951.13</v>
          </cell>
          <cell r="I55">
            <v>497432955.13</v>
          </cell>
          <cell r="J55">
            <v>120065467.7</v>
          </cell>
          <cell r="K55">
            <v>40606598</v>
          </cell>
          <cell r="L55">
            <v>7200</v>
          </cell>
          <cell r="M55">
            <v>326904054.43</v>
          </cell>
          <cell r="N55">
            <v>183338</v>
          </cell>
          <cell r="O55">
            <v>0</v>
          </cell>
          <cell r="P55">
            <v>0</v>
          </cell>
          <cell r="Q55">
            <v>9666297</v>
          </cell>
          <cell r="R55">
            <v>64018996</v>
          </cell>
        </row>
        <row r="56">
          <cell r="B56" t="str">
            <v>Ninh Thuận</v>
          </cell>
          <cell r="C56">
            <v>399665009.674</v>
          </cell>
          <cell r="F56">
            <v>5861506</v>
          </cell>
          <cell r="G56">
            <v>0</v>
          </cell>
          <cell r="H56">
            <v>393803503.674</v>
          </cell>
          <cell r="I56">
            <v>313761913.50699997</v>
          </cell>
          <cell r="J56">
            <v>55599313.007</v>
          </cell>
          <cell r="K56">
            <v>71391275</v>
          </cell>
          <cell r="L56">
            <v>59898</v>
          </cell>
          <cell r="M56">
            <v>177906021.5</v>
          </cell>
          <cell r="N56">
            <v>8790839</v>
          </cell>
          <cell r="O56">
            <v>13817</v>
          </cell>
          <cell r="P56">
            <v>0</v>
          </cell>
          <cell r="Q56">
            <v>750</v>
          </cell>
          <cell r="R56">
            <v>80041590.167</v>
          </cell>
        </row>
        <row r="57">
          <cell r="B57" t="str">
            <v>Nghệ An</v>
          </cell>
          <cell r="C57">
            <v>883613408.3630002</v>
          </cell>
          <cell r="F57">
            <v>22050722.902</v>
          </cell>
          <cell r="G57">
            <v>0</v>
          </cell>
          <cell r="H57">
            <v>861562685.461</v>
          </cell>
          <cell r="I57">
            <v>571533245.1729999</v>
          </cell>
          <cell r="J57">
            <v>172827879.565</v>
          </cell>
          <cell r="K57">
            <v>113113852.314</v>
          </cell>
          <cell r="L57">
            <v>213469.5</v>
          </cell>
          <cell r="M57">
            <v>280718997.2910001</v>
          </cell>
          <cell r="N57">
            <v>2720162</v>
          </cell>
          <cell r="O57">
            <v>760772</v>
          </cell>
          <cell r="P57">
            <v>0</v>
          </cell>
          <cell r="Q57">
            <v>1178112.503</v>
          </cell>
          <cell r="R57">
            <v>290029440.2879999</v>
          </cell>
        </row>
        <row r="58">
          <cell r="B58" t="str">
            <v>Phú Thọ</v>
          </cell>
          <cell r="C58">
            <v>588444515.139</v>
          </cell>
          <cell r="F58">
            <v>43521221.692</v>
          </cell>
          <cell r="G58">
            <v>3622759</v>
          </cell>
          <cell r="H58">
            <v>544923293.447</v>
          </cell>
          <cell r="I58">
            <v>274558878.49399996</v>
          </cell>
          <cell r="J58">
            <v>68643384.76900001</v>
          </cell>
          <cell r="K58">
            <v>18717327.148000002</v>
          </cell>
          <cell r="L58">
            <v>43194</v>
          </cell>
          <cell r="M58">
            <v>154098300.445</v>
          </cell>
          <cell r="N58">
            <v>15026236</v>
          </cell>
          <cell r="O58">
            <v>18015586.132</v>
          </cell>
          <cell r="P58">
            <v>0</v>
          </cell>
          <cell r="Q58">
            <v>14850</v>
          </cell>
          <cell r="R58">
            <v>270364414.95300007</v>
          </cell>
        </row>
        <row r="59">
          <cell r="B59" t="str">
            <v>Phú Yên</v>
          </cell>
          <cell r="C59">
            <v>695442552.5</v>
          </cell>
          <cell r="F59">
            <v>329999457</v>
          </cell>
          <cell r="G59">
            <v>0</v>
          </cell>
          <cell r="H59">
            <v>365443095.5</v>
          </cell>
          <cell r="I59">
            <v>251910553.5</v>
          </cell>
          <cell r="J59">
            <v>57918760</v>
          </cell>
          <cell r="K59">
            <v>34227023.5</v>
          </cell>
          <cell r="L59">
            <v>41039</v>
          </cell>
          <cell r="M59">
            <v>136379231</v>
          </cell>
          <cell r="N59">
            <v>22013037</v>
          </cell>
          <cell r="O59">
            <v>0</v>
          </cell>
          <cell r="P59">
            <v>0</v>
          </cell>
          <cell r="Q59">
            <v>1331463</v>
          </cell>
          <cell r="R59">
            <v>113532542</v>
          </cell>
        </row>
        <row r="60">
          <cell r="B60" t="str">
            <v>Quảng Bình</v>
          </cell>
          <cell r="C60">
            <v>448228079</v>
          </cell>
          <cell r="F60">
            <v>51684499</v>
          </cell>
          <cell r="G60">
            <v>0</v>
          </cell>
          <cell r="H60">
            <v>396543580</v>
          </cell>
          <cell r="I60">
            <v>151365595</v>
          </cell>
          <cell r="J60">
            <v>41149047</v>
          </cell>
          <cell r="K60">
            <v>13246454</v>
          </cell>
          <cell r="L60">
            <v>63695</v>
          </cell>
          <cell r="M60">
            <v>95203626</v>
          </cell>
          <cell r="N60">
            <v>240194</v>
          </cell>
          <cell r="O60">
            <v>1</v>
          </cell>
          <cell r="P60">
            <v>0</v>
          </cell>
          <cell r="Q60">
            <v>1462578</v>
          </cell>
          <cell r="R60">
            <v>245177985</v>
          </cell>
        </row>
        <row r="61">
          <cell r="B61" t="str">
            <v>Quảng Nam</v>
          </cell>
          <cell r="C61">
            <v>2084928277.588</v>
          </cell>
          <cell r="F61">
            <v>35355866</v>
          </cell>
          <cell r="G61">
            <v>64195305</v>
          </cell>
          <cell r="H61">
            <v>2049572411.588</v>
          </cell>
          <cell r="I61">
            <v>1462784911.747</v>
          </cell>
          <cell r="J61">
            <v>216104575.134</v>
          </cell>
          <cell r="K61">
            <v>124820223.8</v>
          </cell>
          <cell r="L61">
            <v>20105</v>
          </cell>
          <cell r="M61">
            <v>1108545103.665</v>
          </cell>
          <cell r="N61">
            <v>5058206</v>
          </cell>
          <cell r="O61">
            <v>1</v>
          </cell>
          <cell r="P61">
            <v>0</v>
          </cell>
          <cell r="Q61">
            <v>8236697.148</v>
          </cell>
          <cell r="R61">
            <v>586787499.8410001</v>
          </cell>
        </row>
        <row r="62">
          <cell r="B62" t="str">
            <v>Quảng Ninh</v>
          </cell>
          <cell r="C62">
            <v>1568722218.646</v>
          </cell>
          <cell r="F62">
            <v>59595459</v>
          </cell>
          <cell r="G62">
            <v>10213823</v>
          </cell>
          <cell r="H62">
            <v>1509126759.646</v>
          </cell>
          <cell r="I62">
            <v>955078096</v>
          </cell>
          <cell r="J62">
            <v>271872496</v>
          </cell>
          <cell r="K62">
            <v>34865329</v>
          </cell>
          <cell r="L62">
            <v>300862</v>
          </cell>
          <cell r="M62">
            <v>642794851</v>
          </cell>
          <cell r="N62">
            <v>2471095</v>
          </cell>
          <cell r="O62">
            <v>2773463</v>
          </cell>
          <cell r="P62">
            <v>0</v>
          </cell>
          <cell r="Q62">
            <v>0</v>
          </cell>
          <cell r="R62">
            <v>554048663.646</v>
          </cell>
        </row>
        <row r="63">
          <cell r="B63" t="str">
            <v>Quảng Ngãi</v>
          </cell>
          <cell r="C63">
            <v>833647620</v>
          </cell>
          <cell r="F63">
            <v>42515771</v>
          </cell>
          <cell r="G63">
            <v>0</v>
          </cell>
          <cell r="H63">
            <v>791131849</v>
          </cell>
          <cell r="I63">
            <v>612446819</v>
          </cell>
          <cell r="J63">
            <v>98207542</v>
          </cell>
          <cell r="K63">
            <v>13433047</v>
          </cell>
          <cell r="L63">
            <v>3630</v>
          </cell>
          <cell r="M63">
            <v>459468825</v>
          </cell>
          <cell r="N63">
            <v>38813978</v>
          </cell>
          <cell r="O63">
            <v>2436935</v>
          </cell>
          <cell r="P63">
            <v>0</v>
          </cell>
          <cell r="Q63">
            <v>82862</v>
          </cell>
          <cell r="R63">
            <v>178685030</v>
          </cell>
        </row>
        <row r="64">
          <cell r="B64" t="str">
            <v>Quảng Trị</v>
          </cell>
          <cell r="C64">
            <v>251693683</v>
          </cell>
          <cell r="F64">
            <v>5182676</v>
          </cell>
          <cell r="G64">
            <v>0</v>
          </cell>
          <cell r="H64">
            <v>246511007</v>
          </cell>
          <cell r="I64">
            <v>83696795</v>
          </cell>
          <cell r="J64">
            <v>31177644</v>
          </cell>
          <cell r="K64">
            <v>4683307</v>
          </cell>
          <cell r="L64">
            <v>0</v>
          </cell>
          <cell r="M64">
            <v>40362691</v>
          </cell>
          <cell r="N64">
            <v>4994285</v>
          </cell>
          <cell r="O64">
            <v>2477068</v>
          </cell>
          <cell r="P64">
            <v>0</v>
          </cell>
          <cell r="Q64">
            <v>1800</v>
          </cell>
          <cell r="R64">
            <v>162814212</v>
          </cell>
        </row>
        <row r="65">
          <cell r="B65" t="str">
            <v>Sóc Trăng</v>
          </cell>
          <cell r="C65">
            <v>1294773678</v>
          </cell>
          <cell r="F65">
            <v>93959433</v>
          </cell>
          <cell r="G65">
            <v>88453234</v>
          </cell>
          <cell r="H65">
            <v>1200814245</v>
          </cell>
          <cell r="I65">
            <v>1028165468</v>
          </cell>
          <cell r="J65">
            <v>141430149</v>
          </cell>
          <cell r="K65">
            <v>146962579</v>
          </cell>
          <cell r="L65">
            <v>8531</v>
          </cell>
          <cell r="M65">
            <v>710829487</v>
          </cell>
          <cell r="N65">
            <v>10553635</v>
          </cell>
          <cell r="O65">
            <v>17246831</v>
          </cell>
          <cell r="P65">
            <v>0</v>
          </cell>
          <cell r="Q65">
            <v>1134256</v>
          </cell>
          <cell r="R65">
            <v>172648777</v>
          </cell>
        </row>
        <row r="66">
          <cell r="B66" t="str">
            <v>Sơn La</v>
          </cell>
          <cell r="C66">
            <v>236080715</v>
          </cell>
          <cell r="F66">
            <v>6158256</v>
          </cell>
          <cell r="G66">
            <v>32586680</v>
          </cell>
          <cell r="H66">
            <v>229922459</v>
          </cell>
          <cell r="I66">
            <v>179149031</v>
          </cell>
          <cell r="J66">
            <v>22035665</v>
          </cell>
          <cell r="K66">
            <v>23912125</v>
          </cell>
          <cell r="L66">
            <v>439567</v>
          </cell>
          <cell r="M66">
            <v>120323759</v>
          </cell>
          <cell r="N66">
            <v>12173500</v>
          </cell>
          <cell r="O66">
            <v>25027</v>
          </cell>
          <cell r="P66">
            <v>0</v>
          </cell>
          <cell r="Q66">
            <v>239388</v>
          </cell>
          <cell r="R66">
            <v>50773428</v>
          </cell>
        </row>
        <row r="67">
          <cell r="B67" t="str">
            <v>Tây Ninh</v>
          </cell>
          <cell r="C67">
            <v>2241813936</v>
          </cell>
          <cell r="F67">
            <v>102191376</v>
          </cell>
          <cell r="G67">
            <v>7535754</v>
          </cell>
          <cell r="H67">
            <v>2139622560</v>
          </cell>
          <cell r="I67">
            <v>1364368782</v>
          </cell>
          <cell r="J67">
            <v>260175423</v>
          </cell>
          <cell r="K67">
            <v>127951903</v>
          </cell>
          <cell r="L67">
            <v>23997</v>
          </cell>
          <cell r="M67">
            <v>907386443</v>
          </cell>
          <cell r="N67">
            <v>35266366</v>
          </cell>
          <cell r="O67">
            <v>7686009</v>
          </cell>
          <cell r="P67">
            <v>0</v>
          </cell>
          <cell r="Q67">
            <v>25878641</v>
          </cell>
          <cell r="R67">
            <v>775253778</v>
          </cell>
        </row>
        <row r="68">
          <cell r="B68" t="str">
            <v>Tiền Giang</v>
          </cell>
          <cell r="C68">
            <v>1998207317.9129999</v>
          </cell>
          <cell r="F68">
            <v>138317256.791</v>
          </cell>
          <cell r="G68">
            <v>17154253.694</v>
          </cell>
          <cell r="H68">
            <v>1859890061.1219997</v>
          </cell>
          <cell r="I68">
            <v>1262239842.041</v>
          </cell>
          <cell r="J68">
            <v>325901461.676</v>
          </cell>
          <cell r="K68">
            <v>108429231.251</v>
          </cell>
          <cell r="L68">
            <v>43409.425</v>
          </cell>
          <cell r="M68">
            <v>774348348.0639999</v>
          </cell>
          <cell r="N68">
            <v>46628111.55100001</v>
          </cell>
          <cell r="O68">
            <v>1567424.116</v>
          </cell>
          <cell r="P68">
            <v>0</v>
          </cell>
          <cell r="Q68">
            <v>5321855.958000001</v>
          </cell>
          <cell r="R68">
            <v>597650219.0809999</v>
          </cell>
        </row>
        <row r="69">
          <cell r="B69" t="str">
            <v>TT Huế</v>
          </cell>
          <cell r="C69">
            <v>720648155</v>
          </cell>
          <cell r="F69">
            <v>15985246</v>
          </cell>
          <cell r="G69">
            <v>0</v>
          </cell>
          <cell r="H69">
            <v>704662909</v>
          </cell>
          <cell r="I69">
            <v>422220036</v>
          </cell>
          <cell r="J69">
            <v>47202250</v>
          </cell>
          <cell r="K69">
            <v>24337781</v>
          </cell>
          <cell r="L69">
            <v>12266</v>
          </cell>
          <cell r="M69">
            <v>194470567</v>
          </cell>
          <cell r="N69">
            <v>145604837</v>
          </cell>
          <cell r="O69">
            <v>3409758</v>
          </cell>
          <cell r="P69">
            <v>0</v>
          </cell>
          <cell r="Q69">
            <v>7182577</v>
          </cell>
          <cell r="R69">
            <v>282442873</v>
          </cell>
        </row>
        <row r="70">
          <cell r="B70" t="str">
            <v>Tuyên Quang</v>
          </cell>
          <cell r="C70">
            <v>124091605</v>
          </cell>
          <cell r="F70">
            <v>3750084</v>
          </cell>
          <cell r="G70">
            <v>570000</v>
          </cell>
          <cell r="H70">
            <v>120341521</v>
          </cell>
          <cell r="I70">
            <v>63556642</v>
          </cell>
          <cell r="J70">
            <v>15359010</v>
          </cell>
          <cell r="K70">
            <v>6216329</v>
          </cell>
          <cell r="L70">
            <v>137054</v>
          </cell>
          <cell r="M70">
            <v>24802498</v>
          </cell>
          <cell r="N70">
            <v>16710779</v>
          </cell>
          <cell r="O70">
            <v>0</v>
          </cell>
          <cell r="P70">
            <v>0</v>
          </cell>
          <cell r="Q70">
            <v>330972</v>
          </cell>
          <cell r="R70">
            <v>56784879</v>
          </cell>
        </row>
        <row r="71">
          <cell r="B71" t="str">
            <v>Thái Bình</v>
          </cell>
          <cell r="C71">
            <v>801510623</v>
          </cell>
          <cell r="F71">
            <v>3724795</v>
          </cell>
          <cell r="G71">
            <v>0</v>
          </cell>
          <cell r="H71">
            <v>797785828</v>
          </cell>
          <cell r="I71">
            <v>442197802</v>
          </cell>
          <cell r="J71">
            <v>44881369</v>
          </cell>
          <cell r="K71">
            <v>21680228</v>
          </cell>
          <cell r="L71">
            <v>46374</v>
          </cell>
          <cell r="M71">
            <v>300595676</v>
          </cell>
          <cell r="N71">
            <v>2290094</v>
          </cell>
          <cell r="O71">
            <v>72369805</v>
          </cell>
          <cell r="P71">
            <v>0</v>
          </cell>
          <cell r="Q71">
            <v>334256</v>
          </cell>
          <cell r="R71">
            <v>355588026</v>
          </cell>
        </row>
        <row r="72">
          <cell r="B72" t="str">
            <v>Thái Nguyên</v>
          </cell>
          <cell r="C72">
            <v>651022555</v>
          </cell>
          <cell r="F72">
            <v>5860208</v>
          </cell>
          <cell r="G72">
            <v>0</v>
          </cell>
          <cell r="H72">
            <v>645162347</v>
          </cell>
          <cell r="I72">
            <v>233330529</v>
          </cell>
          <cell r="J72">
            <v>48593774</v>
          </cell>
          <cell r="K72">
            <v>11137495</v>
          </cell>
          <cell r="L72">
            <v>264006</v>
          </cell>
          <cell r="M72">
            <v>157557641</v>
          </cell>
          <cell r="N72">
            <v>14059907</v>
          </cell>
          <cell r="O72">
            <v>798905</v>
          </cell>
          <cell r="P72">
            <v>0</v>
          </cell>
          <cell r="Q72">
            <v>918801</v>
          </cell>
          <cell r="R72">
            <v>411831818</v>
          </cell>
        </row>
        <row r="73">
          <cell r="B73" t="str">
            <v>Thanh Hóa</v>
          </cell>
          <cell r="C73">
            <v>1199198276</v>
          </cell>
          <cell r="F73">
            <v>86209883</v>
          </cell>
          <cell r="G73">
            <v>20064469</v>
          </cell>
          <cell r="H73">
            <v>1112988393</v>
          </cell>
          <cell r="I73">
            <v>806541647</v>
          </cell>
          <cell r="J73">
            <v>168682495</v>
          </cell>
          <cell r="K73">
            <v>177786901</v>
          </cell>
          <cell r="L73">
            <v>78379</v>
          </cell>
          <cell r="M73">
            <v>308917955</v>
          </cell>
          <cell r="N73">
            <v>28668208</v>
          </cell>
          <cell r="O73">
            <v>121827113</v>
          </cell>
          <cell r="P73">
            <v>0</v>
          </cell>
          <cell r="Q73">
            <v>580596</v>
          </cell>
          <cell r="R73">
            <v>306446746</v>
          </cell>
        </row>
        <row r="74">
          <cell r="B74" t="str">
            <v>Trà Vinh</v>
          </cell>
          <cell r="C74">
            <v>775766056</v>
          </cell>
          <cell r="F74">
            <v>12570798</v>
          </cell>
          <cell r="G74">
            <v>9018442</v>
          </cell>
          <cell r="H74">
            <v>763195258</v>
          </cell>
          <cell r="I74">
            <v>488712927</v>
          </cell>
          <cell r="J74">
            <v>171402642</v>
          </cell>
          <cell r="K74">
            <v>19244701</v>
          </cell>
          <cell r="L74">
            <v>5926</v>
          </cell>
          <cell r="M74">
            <v>290136360</v>
          </cell>
          <cell r="N74">
            <v>3471724</v>
          </cell>
          <cell r="O74">
            <v>99447</v>
          </cell>
          <cell r="P74">
            <v>0</v>
          </cell>
          <cell r="Q74">
            <v>4352127</v>
          </cell>
          <cell r="R74">
            <v>274482331</v>
          </cell>
        </row>
        <row r="75">
          <cell r="B75" t="str">
            <v>Vĩnh Long</v>
          </cell>
          <cell r="C75">
            <v>1495664848.117</v>
          </cell>
          <cell r="F75">
            <v>43174933</v>
          </cell>
          <cell r="G75">
            <v>0</v>
          </cell>
          <cell r="H75">
            <v>1452489915.117</v>
          </cell>
          <cell r="I75">
            <v>570728475.117</v>
          </cell>
          <cell r="J75">
            <v>140485909</v>
          </cell>
          <cell r="K75">
            <v>25734300</v>
          </cell>
          <cell r="L75">
            <v>0</v>
          </cell>
          <cell r="M75">
            <v>358908179.117</v>
          </cell>
          <cell r="N75">
            <v>38224326</v>
          </cell>
          <cell r="O75">
            <v>5503742</v>
          </cell>
          <cell r="P75">
            <v>0</v>
          </cell>
          <cell r="Q75">
            <v>1872019</v>
          </cell>
          <cell r="R75">
            <v>881761440</v>
          </cell>
        </row>
        <row r="76">
          <cell r="B76" t="str">
            <v>Vĩnh Phúc</v>
          </cell>
          <cell r="C76">
            <v>640132264</v>
          </cell>
          <cell r="F76">
            <v>31077502</v>
          </cell>
          <cell r="G76">
            <v>40766346</v>
          </cell>
          <cell r="H76">
            <v>609054762</v>
          </cell>
          <cell r="I76">
            <v>455800232</v>
          </cell>
          <cell r="J76">
            <v>154877649</v>
          </cell>
          <cell r="K76">
            <v>31462245</v>
          </cell>
          <cell r="L76">
            <v>110716</v>
          </cell>
          <cell r="M76">
            <v>233609137</v>
          </cell>
          <cell r="N76">
            <v>15641477</v>
          </cell>
          <cell r="O76">
            <v>5627739</v>
          </cell>
          <cell r="P76">
            <v>14360461</v>
          </cell>
          <cell r="Q76">
            <v>110808</v>
          </cell>
          <cell r="R76">
            <v>153254530</v>
          </cell>
        </row>
        <row r="77">
          <cell r="B77" t="str">
            <v>Yên Bái</v>
          </cell>
          <cell r="C77">
            <v>182685013</v>
          </cell>
          <cell r="F77">
            <v>2710432</v>
          </cell>
          <cell r="G77">
            <v>0</v>
          </cell>
          <cell r="H77">
            <v>179974581</v>
          </cell>
          <cell r="I77">
            <v>98780476</v>
          </cell>
          <cell r="J77">
            <v>20642460</v>
          </cell>
          <cell r="K77">
            <v>8274211</v>
          </cell>
          <cell r="L77">
            <v>120734</v>
          </cell>
          <cell r="M77">
            <v>69663125</v>
          </cell>
          <cell r="N77">
            <v>79946</v>
          </cell>
          <cell r="O77">
            <v>0</v>
          </cell>
          <cell r="P77">
            <v>0</v>
          </cell>
          <cell r="Q77">
            <v>0</v>
          </cell>
          <cell r="R77">
            <v>81194105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6"/>
      <sheetName val="Tien 12T-2016"/>
      <sheetName val="Viec 10-2015"/>
      <sheetName val="Tien 10-2015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Khang nghi 17"/>
      <sheetName val="BC chat luong CB mau 14"/>
      <sheetName val="Co cau bien che mau 13"/>
      <sheetName val="sua  mau an tuyen khong ro 9"/>
      <sheetName val="01"/>
      <sheetName val="02"/>
      <sheetName val="03"/>
      <sheetName val="04"/>
      <sheetName val="05 "/>
      <sheetName val="IN NSNN"/>
      <sheetName val="TK-Ban dau gia"/>
      <sheetName val="Viec chia theo vung mien"/>
      <sheetName val="Tien chia theo vung mien"/>
      <sheetName val="Viec 12-2016-TT01"/>
      <sheetName val="Tien 12-2016-TT01"/>
    </sheetNames>
    <sheetDataSet>
      <sheetData sheetId="1">
        <row r="15">
          <cell r="B15" t="str">
            <v>Tổng cộng</v>
          </cell>
        </row>
        <row r="16">
          <cell r="B16" t="str">
            <v>An Giang</v>
          </cell>
        </row>
        <row r="17">
          <cell r="B17" t="str">
            <v>Bắc Giang</v>
          </cell>
        </row>
        <row r="18">
          <cell r="B18" t="str">
            <v>Bắc Kạn</v>
          </cell>
        </row>
        <row r="19">
          <cell r="B19" t="str">
            <v>Bạc Liêu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Định</v>
          </cell>
        </row>
        <row r="23">
          <cell r="B23" t="str">
            <v>Bình Dương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Cần Thơ</v>
          </cell>
        </row>
        <row r="29">
          <cell r="B29" t="str">
            <v>Cao Bằng</v>
          </cell>
        </row>
        <row r="30">
          <cell r="B30" t="str">
            <v>Đà Nẵng</v>
          </cell>
        </row>
        <row r="31">
          <cell r="B31" t="str">
            <v>Đắk Lắc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Hồ Chí Minh</v>
          </cell>
        </row>
        <row r="45">
          <cell r="B45" t="str">
            <v>Hòa Bình</v>
          </cell>
        </row>
        <row r="46">
          <cell r="B46" t="str">
            <v>Hưng Yên</v>
          </cell>
        </row>
        <row r="47">
          <cell r="B47" t="str">
            <v>Khánh Hòa</v>
          </cell>
        </row>
        <row r="48">
          <cell r="B48" t="str">
            <v>Kiên Giang</v>
          </cell>
        </row>
        <row r="49">
          <cell r="B49" t="str">
            <v>Kon Tum</v>
          </cell>
        </row>
        <row r="50">
          <cell r="B50" t="str">
            <v>Lai Châu</v>
          </cell>
        </row>
        <row r="51">
          <cell r="B51" t="str">
            <v>Lâm Đồng</v>
          </cell>
        </row>
        <row r="52">
          <cell r="B52" t="str">
            <v>Lạng Sơn</v>
          </cell>
        </row>
        <row r="53">
          <cell r="B53" t="str">
            <v>Lào Cai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Nghệ An</v>
          </cell>
        </row>
        <row r="57">
          <cell r="B57" t="str">
            <v>Ninh Bình</v>
          </cell>
        </row>
        <row r="58">
          <cell r="B58" t="str">
            <v>Ninh Thuận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Ngãi</v>
          </cell>
        </row>
        <row r="64">
          <cell r="B64" t="str">
            <v>Quảng Ninh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Thái Bình</v>
          </cell>
        </row>
        <row r="70">
          <cell r="B70" t="str">
            <v>Thái Nguyên</v>
          </cell>
        </row>
        <row r="71">
          <cell r="B71" t="str">
            <v>Thanh Hóa</v>
          </cell>
        </row>
        <row r="72">
          <cell r="B72" t="str">
            <v>Tiền Giang</v>
          </cell>
        </row>
        <row r="73">
          <cell r="B73" t="str">
            <v>Trà Vinh</v>
          </cell>
        </row>
        <row r="74">
          <cell r="B74" t="str">
            <v>TT Huế</v>
          </cell>
        </row>
        <row r="75">
          <cell r="B75" t="str">
            <v>Tuyên Quang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K87"/>
  <sheetViews>
    <sheetView tabSelected="1" view="pageBreakPreview" zoomScale="85" zoomScaleNormal="70" zoomScaleSheetLayoutView="85" workbookViewId="0" topLeftCell="A1">
      <selection activeCell="Q15" sqref="Q15:Q7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5.875" style="1" customWidth="1"/>
    <col min="23" max="24" width="10.00390625" style="1" customWidth="1"/>
    <col min="25" max="28" width="9.00390625" style="1" customWidth="1"/>
    <col min="29" max="32" width="6.625" style="1" customWidth="1"/>
    <col min="33" max="16384" width="9.00390625" style="1" customWidth="1"/>
  </cols>
  <sheetData>
    <row r="1" spans="2:10" ht="18.75" customHeight="1">
      <c r="B1" s="56" t="s">
        <v>0</v>
      </c>
      <c r="C1" s="56"/>
      <c r="D1" s="56"/>
      <c r="E1" s="56"/>
      <c r="F1" s="56"/>
      <c r="G1" s="56"/>
      <c r="H1" s="20"/>
      <c r="I1" s="20"/>
      <c r="J1" s="20"/>
    </row>
    <row r="2" spans="2:10" ht="31.5" customHeight="1">
      <c r="B2" s="57" t="s">
        <v>1</v>
      </c>
      <c r="C2" s="57"/>
      <c r="D2" s="57"/>
      <c r="E2" s="57"/>
      <c r="F2" s="57"/>
      <c r="G2" s="57"/>
      <c r="H2" s="21"/>
      <c r="I2" s="21"/>
      <c r="J2" s="21"/>
    </row>
    <row r="3" spans="1:15" ht="6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O3" s="2"/>
    </row>
    <row r="4" spans="1:19" ht="17.25" customHeight="1">
      <c r="A4" s="59" t="s">
        <v>53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22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ht="13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1" t="s">
        <v>2</v>
      </c>
      <c r="Q7" s="61"/>
      <c r="R7" s="61"/>
      <c r="S7" s="61"/>
    </row>
    <row r="8" spans="1:28" ht="15" customHeight="1">
      <c r="A8" s="48" t="s">
        <v>3</v>
      </c>
      <c r="B8" s="48" t="s">
        <v>4</v>
      </c>
      <c r="C8" s="45" t="s">
        <v>5</v>
      </c>
      <c r="D8" s="45"/>
      <c r="E8" s="45"/>
      <c r="F8" s="49" t="s">
        <v>6</v>
      </c>
      <c r="G8" s="45" t="s">
        <v>7</v>
      </c>
      <c r="H8" s="44" t="s">
        <v>8</v>
      </c>
      <c r="I8" s="44"/>
      <c r="J8" s="44"/>
      <c r="K8" s="44"/>
      <c r="L8" s="44"/>
      <c r="M8" s="44"/>
      <c r="N8" s="44"/>
      <c r="O8" s="44"/>
      <c r="P8" s="44"/>
      <c r="Q8" s="44"/>
      <c r="R8" s="46" t="s">
        <v>43</v>
      </c>
      <c r="S8" s="45" t="s">
        <v>41</v>
      </c>
      <c r="T8" s="47" t="s">
        <v>51</v>
      </c>
      <c r="U8" s="41" t="s">
        <v>16</v>
      </c>
      <c r="V8" s="38" t="s">
        <v>52</v>
      </c>
      <c r="W8" s="41" t="s">
        <v>47</v>
      </c>
      <c r="X8" s="41" t="s">
        <v>48</v>
      </c>
      <c r="Y8" s="41" t="s">
        <v>44</v>
      </c>
      <c r="Z8" s="38" t="s">
        <v>45</v>
      </c>
      <c r="AA8" s="41" t="s">
        <v>49</v>
      </c>
      <c r="AB8" s="41" t="s">
        <v>50</v>
      </c>
    </row>
    <row r="9" spans="1:28" ht="19.5" customHeight="1">
      <c r="A9" s="48"/>
      <c r="B9" s="48"/>
      <c r="C9" s="45" t="s">
        <v>10</v>
      </c>
      <c r="D9" s="45" t="s">
        <v>11</v>
      </c>
      <c r="E9" s="45"/>
      <c r="F9" s="50"/>
      <c r="G9" s="45"/>
      <c r="H9" s="45" t="s">
        <v>8</v>
      </c>
      <c r="I9" s="44" t="s">
        <v>12</v>
      </c>
      <c r="J9" s="44"/>
      <c r="K9" s="44"/>
      <c r="L9" s="44"/>
      <c r="M9" s="44"/>
      <c r="N9" s="44"/>
      <c r="O9" s="44"/>
      <c r="P9" s="44"/>
      <c r="Q9" s="45" t="s">
        <v>13</v>
      </c>
      <c r="R9" s="46"/>
      <c r="S9" s="45"/>
      <c r="T9" s="47"/>
      <c r="U9" s="41"/>
      <c r="V9" s="39"/>
      <c r="W9" s="41"/>
      <c r="X9" s="41"/>
      <c r="Y9" s="41"/>
      <c r="Z9" s="39"/>
      <c r="AA9" s="41"/>
      <c r="AB9" s="41"/>
    </row>
    <row r="10" spans="1:28" ht="15" customHeight="1">
      <c r="A10" s="48"/>
      <c r="B10" s="48"/>
      <c r="C10" s="45"/>
      <c r="D10" s="45" t="s">
        <v>15</v>
      </c>
      <c r="E10" s="45" t="s">
        <v>16</v>
      </c>
      <c r="F10" s="50"/>
      <c r="G10" s="45"/>
      <c r="H10" s="45"/>
      <c r="I10" s="49" t="s">
        <v>14</v>
      </c>
      <c r="J10" s="42" t="s">
        <v>11</v>
      </c>
      <c r="K10" s="43"/>
      <c r="L10" s="43"/>
      <c r="M10" s="43"/>
      <c r="N10" s="43"/>
      <c r="O10" s="43"/>
      <c r="P10" s="43"/>
      <c r="Q10" s="45"/>
      <c r="R10" s="46"/>
      <c r="S10" s="45"/>
      <c r="T10" s="47"/>
      <c r="U10" s="41"/>
      <c r="V10" s="39"/>
      <c r="W10" s="41"/>
      <c r="X10" s="41"/>
      <c r="Y10" s="41"/>
      <c r="Z10" s="39"/>
      <c r="AA10" s="41"/>
      <c r="AB10" s="41"/>
    </row>
    <row r="11" spans="1:28" ht="12.75" customHeight="1">
      <c r="A11" s="48"/>
      <c r="B11" s="48"/>
      <c r="C11" s="45"/>
      <c r="D11" s="45"/>
      <c r="E11" s="45"/>
      <c r="F11" s="50"/>
      <c r="G11" s="45"/>
      <c r="H11" s="45"/>
      <c r="I11" s="50"/>
      <c r="J11" s="44" t="s">
        <v>17</v>
      </c>
      <c r="K11" s="45" t="s">
        <v>18</v>
      </c>
      <c r="L11" s="45" t="s">
        <v>19</v>
      </c>
      <c r="M11" s="45" t="s">
        <v>20</v>
      </c>
      <c r="N11" s="45" t="s">
        <v>21</v>
      </c>
      <c r="O11" s="45" t="s">
        <v>22</v>
      </c>
      <c r="P11" s="44" t="s">
        <v>23</v>
      </c>
      <c r="Q11" s="45"/>
      <c r="R11" s="46"/>
      <c r="S11" s="45"/>
      <c r="T11" s="47"/>
      <c r="U11" s="41"/>
      <c r="V11" s="39"/>
      <c r="W11" s="41"/>
      <c r="X11" s="41"/>
      <c r="Y11" s="41"/>
      <c r="Z11" s="39"/>
      <c r="AA11" s="41"/>
      <c r="AB11" s="41"/>
    </row>
    <row r="12" spans="1:28" ht="44.25" customHeight="1">
      <c r="A12" s="48"/>
      <c r="B12" s="48"/>
      <c r="C12" s="45"/>
      <c r="D12" s="45"/>
      <c r="E12" s="45"/>
      <c r="F12" s="51"/>
      <c r="G12" s="45"/>
      <c r="H12" s="45"/>
      <c r="I12" s="51"/>
      <c r="J12" s="44"/>
      <c r="K12" s="45"/>
      <c r="L12" s="45"/>
      <c r="M12" s="45"/>
      <c r="N12" s="45"/>
      <c r="O12" s="45"/>
      <c r="P12" s="44"/>
      <c r="Q12" s="45"/>
      <c r="R12" s="46"/>
      <c r="S12" s="45"/>
      <c r="T12" s="47"/>
      <c r="U12" s="41"/>
      <c r="V12" s="40"/>
      <c r="W12" s="41"/>
      <c r="X12" s="41"/>
      <c r="Y12" s="41"/>
      <c r="Z12" s="40"/>
      <c r="AA12" s="41"/>
      <c r="AB12" s="41"/>
    </row>
    <row r="13" spans="1:19" ht="13.5" customHeight="1">
      <c r="A13" s="52" t="s">
        <v>24</v>
      </c>
      <c r="B13" s="53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7" ht="18" customHeight="1">
      <c r="A14" s="6"/>
      <c r="B14" s="8" t="s">
        <v>37</v>
      </c>
      <c r="C14" s="9">
        <f aca="true" t="shared" si="0" ref="C14:R14">SUM(C15:C77)</f>
        <v>846568</v>
      </c>
      <c r="D14" s="9">
        <f t="shared" si="0"/>
        <v>290524</v>
      </c>
      <c r="E14" s="9">
        <f t="shared" si="0"/>
        <v>556044</v>
      </c>
      <c r="F14" s="9">
        <f t="shared" si="0"/>
        <v>11018</v>
      </c>
      <c r="G14" s="9">
        <f t="shared" si="0"/>
        <v>604</v>
      </c>
      <c r="H14" s="9">
        <f t="shared" si="0"/>
        <v>835550</v>
      </c>
      <c r="I14" s="9">
        <f t="shared" si="0"/>
        <v>670299</v>
      </c>
      <c r="J14" s="9">
        <f t="shared" si="0"/>
        <v>471752</v>
      </c>
      <c r="K14" s="9">
        <f t="shared" si="0"/>
        <v>13343</v>
      </c>
      <c r="L14" s="9">
        <f t="shared" si="0"/>
        <v>178543</v>
      </c>
      <c r="M14" s="9">
        <f t="shared" si="0"/>
        <v>4414</v>
      </c>
      <c r="N14" s="9">
        <f t="shared" si="0"/>
        <v>601</v>
      </c>
      <c r="O14" s="9">
        <f t="shared" si="0"/>
        <v>11</v>
      </c>
      <c r="P14" s="9">
        <f t="shared" si="0"/>
        <v>1635</v>
      </c>
      <c r="Q14" s="9">
        <f t="shared" si="0"/>
        <v>165251</v>
      </c>
      <c r="R14" s="9">
        <f t="shared" si="0"/>
        <v>350455</v>
      </c>
      <c r="S14" s="24">
        <f aca="true" t="shared" si="1" ref="S14:S45">(J14+K14)/I14</f>
        <v>0.7236994236900249</v>
      </c>
      <c r="T14" s="31">
        <v>290524</v>
      </c>
      <c r="U14" s="33">
        <f aca="true" t="shared" si="2" ref="U14:U45">C14-T14</f>
        <v>556044</v>
      </c>
      <c r="V14" s="33">
        <f aca="true" t="shared" si="3" ref="V14:V45">D14-T14</f>
        <v>0</v>
      </c>
      <c r="W14" s="23">
        <f>SUM(W15:W77)</f>
        <v>185204</v>
      </c>
      <c r="X14" s="23">
        <v>144857</v>
      </c>
      <c r="Y14" s="32">
        <f aca="true" t="shared" si="4" ref="Y14:Y45">(W14-X14)/X14</f>
        <v>0.27852986048309714</v>
      </c>
      <c r="Z14" s="32">
        <f aca="true" t="shared" si="5" ref="Z14:Z45">I14/H14</f>
        <v>0.8022248818143738</v>
      </c>
      <c r="AA14" s="32"/>
      <c r="AB14" s="32"/>
      <c r="AC14" s="23">
        <f aca="true" t="shared" si="6" ref="AC14:AC45">C14-D14-E14</f>
        <v>0</v>
      </c>
      <c r="AD14" s="23">
        <f aca="true" t="shared" si="7" ref="AD14:AD45">C14-F14-H14</f>
        <v>0</v>
      </c>
      <c r="AE14" s="23">
        <f aca="true" t="shared" si="8" ref="AE14:AE45">H14-I14-Q14</f>
        <v>0</v>
      </c>
      <c r="AF14" s="23">
        <f aca="true" t="shared" si="9" ref="AF14:AF45">I14-J14-K14-L14-M14-N14-O14-P14</f>
        <v>0</v>
      </c>
      <c r="AG14" s="23">
        <f>X14-'[1]Viec 12T-2016'!T15</f>
        <v>0</v>
      </c>
      <c r="AH14" s="37" t="b">
        <f>B14='[3]Viec 12T-2016'!B15</f>
        <v>1</v>
      </c>
      <c r="AI14" s="34"/>
      <c r="AJ14" s="23"/>
      <c r="AK14" s="32"/>
    </row>
    <row r="15" spans="1:35" s="11" customFormat="1" ht="19.5" customHeight="1">
      <c r="A15" s="12">
        <v>1</v>
      </c>
      <c r="B15" s="13" t="str">
        <f>'[2]Viec 11T-2017'!B15</f>
        <v>An Giang</v>
      </c>
      <c r="C15" s="10">
        <f>'[2]Viec 11T-2017'!C15</f>
        <v>16615</v>
      </c>
      <c r="D15" s="10">
        <v>6241</v>
      </c>
      <c r="E15" s="10">
        <v>10374</v>
      </c>
      <c r="F15" s="10">
        <f>'[2]Viec 11T-2017'!F15</f>
        <v>208</v>
      </c>
      <c r="G15" s="10">
        <f>'[2]Viec 11T-2017'!G15</f>
        <v>13</v>
      </c>
      <c r="H15" s="10">
        <f>'[2]Viec 11T-2017'!H15</f>
        <v>16407</v>
      </c>
      <c r="I15" s="10">
        <f>'[2]Viec 11T-2017'!I15</f>
        <v>12803</v>
      </c>
      <c r="J15" s="10">
        <f>'[2]Viec 11T-2017'!J15</f>
        <v>8224</v>
      </c>
      <c r="K15" s="10">
        <f>'[2]Viec 11T-2017'!K15</f>
        <v>239</v>
      </c>
      <c r="L15" s="10">
        <f>'[2]Viec 11T-2017'!L15</f>
        <v>4084</v>
      </c>
      <c r="M15" s="10">
        <f>'[2]Viec 11T-2017'!M15</f>
        <v>203</v>
      </c>
      <c r="N15" s="10">
        <f>'[2]Viec 11T-2017'!N15</f>
        <v>10</v>
      </c>
      <c r="O15" s="10">
        <f>'[2]Viec 11T-2017'!O15</f>
        <v>0</v>
      </c>
      <c r="P15" s="10">
        <f>'[2]Viec 11T-2017'!P15</f>
        <v>43</v>
      </c>
      <c r="Q15" s="10">
        <f>'[2]Viec 11T-2017'!Q15</f>
        <v>3604</v>
      </c>
      <c r="R15" s="10">
        <f aca="true" t="shared" si="10" ref="R15:R46">L15+M15+N15+O15+P15+Q15</f>
        <v>7944</v>
      </c>
      <c r="S15" s="24">
        <f t="shared" si="1"/>
        <v>0.6610169491525424</v>
      </c>
      <c r="T15" s="31">
        <v>6241</v>
      </c>
      <c r="U15" s="33">
        <f t="shared" si="2"/>
        <v>10374</v>
      </c>
      <c r="V15" s="33">
        <f t="shared" si="3"/>
        <v>0</v>
      </c>
      <c r="W15" s="22">
        <f aca="true" t="shared" si="11" ref="W15:W46">L15+M15+N15+O15+P15</f>
        <v>4340</v>
      </c>
      <c r="X15" s="23">
        <v>3492</v>
      </c>
      <c r="Y15" s="32">
        <f t="shared" si="4"/>
        <v>0.24284077892325315</v>
      </c>
      <c r="Z15" s="32">
        <f t="shared" si="5"/>
        <v>0.780337660754556</v>
      </c>
      <c r="AA15" s="34">
        <f aca="true" t="shared" si="12" ref="AA15:AA46">RANK(C15,$C$15:$C$77)</f>
        <v>15</v>
      </c>
      <c r="AB15" s="34">
        <f aca="true" t="shared" si="13" ref="AB15:AB46">RANK(S15,$S$15:$S$77)</f>
        <v>59</v>
      </c>
      <c r="AC15" s="23">
        <f t="shared" si="6"/>
        <v>0</v>
      </c>
      <c r="AD15" s="23">
        <f t="shared" si="7"/>
        <v>0</v>
      </c>
      <c r="AE15" s="23">
        <f t="shared" si="8"/>
        <v>0</v>
      </c>
      <c r="AF15" s="23">
        <f t="shared" si="9"/>
        <v>0</v>
      </c>
      <c r="AG15" s="23">
        <f>X15-'[1]Viec 12T-2016'!T16</f>
        <v>0</v>
      </c>
      <c r="AH15" s="37" t="b">
        <f>B15='[3]Viec 12T-2016'!B16</f>
        <v>1</v>
      </c>
      <c r="AI15" s="34"/>
    </row>
    <row r="16" spans="1:35" s="11" customFormat="1" ht="19.5" customHeight="1">
      <c r="A16" s="14">
        <v>2</v>
      </c>
      <c r="B16" s="13" t="str">
        <f>'[2]Viec 11T-2017'!B16</f>
        <v>Bạc Liêu</v>
      </c>
      <c r="C16" s="10">
        <f>'[2]Viec 11T-2017'!C16</f>
        <v>11774</v>
      </c>
      <c r="D16" s="10">
        <v>3834</v>
      </c>
      <c r="E16" s="10">
        <v>7940</v>
      </c>
      <c r="F16" s="10">
        <f>'[2]Viec 11T-2017'!F16</f>
        <v>153</v>
      </c>
      <c r="G16" s="10">
        <f>'[2]Viec 11T-2017'!G16</f>
        <v>0</v>
      </c>
      <c r="H16" s="10">
        <f>'[2]Viec 11T-2017'!H16</f>
        <v>11621</v>
      </c>
      <c r="I16" s="10">
        <f>'[2]Viec 11T-2017'!I16</f>
        <v>9917</v>
      </c>
      <c r="J16" s="10">
        <f>'[2]Viec 11T-2017'!J16</f>
        <v>6820</v>
      </c>
      <c r="K16" s="10">
        <f>'[2]Viec 11T-2017'!K16</f>
        <v>124</v>
      </c>
      <c r="L16" s="10">
        <f>'[2]Viec 11T-2017'!L16</f>
        <v>2943</v>
      </c>
      <c r="M16" s="10">
        <f>'[2]Viec 11T-2017'!M16</f>
        <v>11</v>
      </c>
      <c r="N16" s="10">
        <f>'[2]Viec 11T-2017'!N16</f>
        <v>5</v>
      </c>
      <c r="O16" s="10">
        <f>'[2]Viec 11T-2017'!O16</f>
        <v>1</v>
      </c>
      <c r="P16" s="10">
        <f>'[2]Viec 11T-2017'!P16</f>
        <v>13</v>
      </c>
      <c r="Q16" s="10">
        <f>'[2]Viec 11T-2017'!Q16</f>
        <v>1704</v>
      </c>
      <c r="R16" s="10">
        <f t="shared" si="10"/>
        <v>4677</v>
      </c>
      <c r="S16" s="24">
        <f t="shared" si="1"/>
        <v>0.7002117575879803</v>
      </c>
      <c r="T16" s="31">
        <v>4715</v>
      </c>
      <c r="U16" s="33">
        <f t="shared" si="2"/>
        <v>7059</v>
      </c>
      <c r="V16" s="33">
        <f t="shared" si="3"/>
        <v>-881</v>
      </c>
      <c r="W16" s="22">
        <f t="shared" si="11"/>
        <v>2973</v>
      </c>
      <c r="X16" s="23">
        <v>1476</v>
      </c>
      <c r="Y16" s="32">
        <f t="shared" si="4"/>
        <v>1.0142276422764227</v>
      </c>
      <c r="Z16" s="32">
        <f t="shared" si="5"/>
        <v>0.8533689011272696</v>
      </c>
      <c r="AA16" s="34">
        <f t="shared" si="12"/>
        <v>28</v>
      </c>
      <c r="AB16" s="34">
        <f t="shared" si="13"/>
        <v>47</v>
      </c>
      <c r="AC16" s="23">
        <f t="shared" si="6"/>
        <v>0</v>
      </c>
      <c r="AD16" s="23">
        <f t="shared" si="7"/>
        <v>0</v>
      </c>
      <c r="AE16" s="23">
        <f t="shared" si="8"/>
        <v>0</v>
      </c>
      <c r="AF16" s="23">
        <f t="shared" si="9"/>
        <v>0</v>
      </c>
      <c r="AG16" s="23">
        <f>X16-'[1]Viec 12T-2016'!T18</f>
        <v>0</v>
      </c>
      <c r="AH16" s="37" t="b">
        <f>B16='[3]Viec 12T-2016'!B17</f>
        <v>0</v>
      </c>
      <c r="AI16" s="34"/>
    </row>
    <row r="17" spans="1:35" s="11" customFormat="1" ht="19.5" customHeight="1">
      <c r="A17" s="12">
        <v>3</v>
      </c>
      <c r="B17" s="13" t="str">
        <f>'[2]Viec 11T-2017'!B17</f>
        <v>Bắc Giang</v>
      </c>
      <c r="C17" s="10">
        <f>'[2]Viec 11T-2017'!C17</f>
        <v>11658</v>
      </c>
      <c r="D17" s="10">
        <v>4715</v>
      </c>
      <c r="E17" s="10">
        <v>6943</v>
      </c>
      <c r="F17" s="10">
        <f>'[2]Viec 11T-2017'!F17</f>
        <v>156</v>
      </c>
      <c r="G17" s="10">
        <f>'[2]Viec 11T-2017'!G17</f>
        <v>4</v>
      </c>
      <c r="H17" s="10">
        <f>'[2]Viec 11T-2017'!H17</f>
        <v>11502</v>
      </c>
      <c r="I17" s="10">
        <f>'[2]Viec 11T-2017'!I17</f>
        <v>8561</v>
      </c>
      <c r="J17" s="10">
        <f>'[2]Viec 11T-2017'!J17</f>
        <v>6625</v>
      </c>
      <c r="K17" s="10">
        <f>'[2]Viec 11T-2017'!K17</f>
        <v>217</v>
      </c>
      <c r="L17" s="10">
        <f>'[2]Viec 11T-2017'!L17</f>
        <v>1594</v>
      </c>
      <c r="M17" s="10">
        <f>'[2]Viec 11T-2017'!M17</f>
        <v>95</v>
      </c>
      <c r="N17" s="10">
        <f>'[2]Viec 11T-2017'!N17</f>
        <v>4</v>
      </c>
      <c r="O17" s="10">
        <f>'[2]Viec 11T-2017'!O17</f>
        <v>0</v>
      </c>
      <c r="P17" s="10">
        <f>'[2]Viec 11T-2017'!P17</f>
        <v>26</v>
      </c>
      <c r="Q17" s="10">
        <f>'[2]Viec 11T-2017'!Q17</f>
        <v>2941</v>
      </c>
      <c r="R17" s="10">
        <f t="shared" si="10"/>
        <v>4660</v>
      </c>
      <c r="S17" s="24">
        <f t="shared" si="1"/>
        <v>0.7992057002686602</v>
      </c>
      <c r="T17" s="31">
        <v>558</v>
      </c>
      <c r="U17" s="33">
        <f t="shared" si="2"/>
        <v>11100</v>
      </c>
      <c r="V17" s="33">
        <f t="shared" si="3"/>
        <v>4157</v>
      </c>
      <c r="W17" s="22">
        <f t="shared" si="11"/>
        <v>1719</v>
      </c>
      <c r="X17" s="23">
        <v>59</v>
      </c>
      <c r="Y17" s="32">
        <f t="shared" si="4"/>
        <v>28.135593220338983</v>
      </c>
      <c r="Z17" s="32">
        <f t="shared" si="5"/>
        <v>0.7443053382020518</v>
      </c>
      <c r="AA17" s="34">
        <f t="shared" si="12"/>
        <v>29</v>
      </c>
      <c r="AB17" s="34">
        <f t="shared" si="13"/>
        <v>28</v>
      </c>
      <c r="AC17" s="23">
        <f t="shared" si="6"/>
        <v>0</v>
      </c>
      <c r="AD17" s="23">
        <f t="shared" si="7"/>
        <v>0</v>
      </c>
      <c r="AE17" s="23">
        <f t="shared" si="8"/>
        <v>0</v>
      </c>
      <c r="AF17" s="23">
        <f t="shared" si="9"/>
        <v>0</v>
      </c>
      <c r="AG17" s="23">
        <f>X17-'[1]Viec 12T-2016'!T19</f>
        <v>0</v>
      </c>
      <c r="AH17" s="37" t="b">
        <f>B17='[3]Viec 12T-2016'!B18</f>
        <v>0</v>
      </c>
      <c r="AI17" s="34"/>
    </row>
    <row r="18" spans="1:35" s="11" customFormat="1" ht="19.5" customHeight="1">
      <c r="A18" s="14">
        <v>4</v>
      </c>
      <c r="B18" s="13" t="str">
        <f>'[2]Viec 11T-2017'!B18</f>
        <v>Bắc Kạn</v>
      </c>
      <c r="C18" s="10">
        <f>'[2]Viec 11T-2017'!C18</f>
        <v>2414</v>
      </c>
      <c r="D18" s="10">
        <v>558</v>
      </c>
      <c r="E18" s="10">
        <v>1856</v>
      </c>
      <c r="F18" s="10">
        <f>'[2]Viec 11T-2017'!F18</f>
        <v>60</v>
      </c>
      <c r="G18" s="10">
        <f>'[2]Viec 11T-2017'!G18</f>
        <v>3</v>
      </c>
      <c r="H18" s="10">
        <f>'[2]Viec 11T-2017'!H18</f>
        <v>2354</v>
      </c>
      <c r="I18" s="10">
        <f>'[2]Viec 11T-2017'!I18</f>
        <v>1847</v>
      </c>
      <c r="J18" s="10">
        <f>'[2]Viec 11T-2017'!J18</f>
        <v>1653</v>
      </c>
      <c r="K18" s="10">
        <f>'[2]Viec 11T-2017'!K18</f>
        <v>40</v>
      </c>
      <c r="L18" s="10">
        <f>'[2]Viec 11T-2017'!L18</f>
        <v>152</v>
      </c>
      <c r="M18" s="10">
        <f>'[2]Viec 11T-2017'!M18</f>
        <v>2</v>
      </c>
      <c r="N18" s="10">
        <f>'[2]Viec 11T-2017'!N18</f>
        <v>0</v>
      </c>
      <c r="O18" s="10">
        <f>'[2]Viec 11T-2017'!O18</f>
        <v>0</v>
      </c>
      <c r="P18" s="10">
        <f>'[2]Viec 11T-2017'!P18</f>
        <v>0</v>
      </c>
      <c r="Q18" s="10">
        <f>'[2]Viec 11T-2017'!Q18</f>
        <v>507</v>
      </c>
      <c r="R18" s="10">
        <f t="shared" si="10"/>
        <v>661</v>
      </c>
      <c r="S18" s="24">
        <f t="shared" si="1"/>
        <v>0.9166215484569572</v>
      </c>
      <c r="T18" s="31">
        <v>3834</v>
      </c>
      <c r="U18" s="33">
        <f t="shared" si="2"/>
        <v>-1420</v>
      </c>
      <c r="V18" s="33">
        <f t="shared" si="3"/>
        <v>-3276</v>
      </c>
      <c r="W18" s="22">
        <f t="shared" si="11"/>
        <v>154</v>
      </c>
      <c r="X18" s="23">
        <v>2519</v>
      </c>
      <c r="Y18" s="32">
        <f t="shared" si="4"/>
        <v>-0.9388646288209607</v>
      </c>
      <c r="Z18" s="32">
        <f t="shared" si="5"/>
        <v>0.7846219201359388</v>
      </c>
      <c r="AA18" s="34">
        <f t="shared" si="12"/>
        <v>61</v>
      </c>
      <c r="AB18" s="34">
        <f t="shared" si="13"/>
        <v>2</v>
      </c>
      <c r="AC18" s="23">
        <f t="shared" si="6"/>
        <v>0</v>
      </c>
      <c r="AD18" s="23">
        <f t="shared" si="7"/>
        <v>0</v>
      </c>
      <c r="AE18" s="23">
        <f t="shared" si="8"/>
        <v>0</v>
      </c>
      <c r="AF18" s="23">
        <f t="shared" si="9"/>
        <v>0</v>
      </c>
      <c r="AG18" s="23">
        <f>X18-'[1]Viec 12T-2016'!T17</f>
        <v>0</v>
      </c>
      <c r="AH18" s="37" t="b">
        <f>B18='[3]Viec 12T-2016'!B19</f>
        <v>0</v>
      </c>
      <c r="AI18" s="34"/>
    </row>
    <row r="19" spans="1:35" s="11" customFormat="1" ht="19.5" customHeight="1">
      <c r="A19" s="12">
        <v>5</v>
      </c>
      <c r="B19" s="13" t="str">
        <f>'[2]Viec 11T-2017'!B19</f>
        <v>Bắc Ninh</v>
      </c>
      <c r="C19" s="10">
        <f>'[2]Viec 11T-2017'!C19</f>
        <v>7373</v>
      </c>
      <c r="D19" s="10">
        <v>2218</v>
      </c>
      <c r="E19" s="10">
        <v>5155</v>
      </c>
      <c r="F19" s="10">
        <f>'[2]Viec 11T-2017'!F19</f>
        <v>55</v>
      </c>
      <c r="G19" s="10">
        <f>'[2]Viec 11T-2017'!G19</f>
        <v>4</v>
      </c>
      <c r="H19" s="10">
        <f>'[2]Viec 11T-2017'!H19</f>
        <v>7318</v>
      </c>
      <c r="I19" s="10">
        <f>'[2]Viec 11T-2017'!I19</f>
        <v>6017</v>
      </c>
      <c r="J19" s="10">
        <f>'[2]Viec 11T-2017'!J19</f>
        <v>4854</v>
      </c>
      <c r="K19" s="10">
        <f>'[2]Viec 11T-2017'!K19</f>
        <v>53</v>
      </c>
      <c r="L19" s="10">
        <f>'[2]Viec 11T-2017'!L19</f>
        <v>1063</v>
      </c>
      <c r="M19" s="10">
        <f>'[2]Viec 11T-2017'!M19</f>
        <v>36</v>
      </c>
      <c r="N19" s="10">
        <f>'[2]Viec 11T-2017'!N19</f>
        <v>3</v>
      </c>
      <c r="O19" s="10">
        <f>'[2]Viec 11T-2017'!O19</f>
        <v>0</v>
      </c>
      <c r="P19" s="10">
        <f>'[2]Viec 11T-2017'!P19</f>
        <v>8</v>
      </c>
      <c r="Q19" s="10">
        <f>'[2]Viec 11T-2017'!Q19</f>
        <v>1301</v>
      </c>
      <c r="R19" s="10">
        <f t="shared" si="10"/>
        <v>2411</v>
      </c>
      <c r="S19" s="24">
        <f t="shared" si="1"/>
        <v>0.8155226857237826</v>
      </c>
      <c r="T19" s="31">
        <v>2218</v>
      </c>
      <c r="U19" s="33">
        <f t="shared" si="2"/>
        <v>5155</v>
      </c>
      <c r="V19" s="33">
        <f t="shared" si="3"/>
        <v>0</v>
      </c>
      <c r="W19" s="22">
        <f t="shared" si="11"/>
        <v>1110</v>
      </c>
      <c r="X19" s="23">
        <v>1011</v>
      </c>
      <c r="Y19" s="32">
        <f t="shared" si="4"/>
        <v>0.09792284866468842</v>
      </c>
      <c r="Z19" s="32">
        <f t="shared" si="5"/>
        <v>0.8222191855698279</v>
      </c>
      <c r="AA19" s="34">
        <f t="shared" si="12"/>
        <v>40</v>
      </c>
      <c r="AB19" s="34">
        <f t="shared" si="13"/>
        <v>21</v>
      </c>
      <c r="AC19" s="23">
        <f t="shared" si="6"/>
        <v>0</v>
      </c>
      <c r="AD19" s="23">
        <f t="shared" si="7"/>
        <v>0</v>
      </c>
      <c r="AE19" s="23">
        <f t="shared" si="8"/>
        <v>0</v>
      </c>
      <c r="AF19" s="23">
        <f t="shared" si="9"/>
        <v>0</v>
      </c>
      <c r="AG19" s="23">
        <f>X19-'[1]Viec 12T-2016'!T20</f>
        <v>0</v>
      </c>
      <c r="AH19" s="37" t="b">
        <f>B19='[3]Viec 12T-2016'!B20</f>
        <v>1</v>
      </c>
      <c r="AI19" s="34"/>
    </row>
    <row r="20" spans="1:35" s="11" customFormat="1" ht="19.5" customHeight="1">
      <c r="A20" s="14">
        <v>6</v>
      </c>
      <c r="B20" s="13" t="str">
        <f>'[2]Viec 11T-2017'!B20</f>
        <v>Bến Tre</v>
      </c>
      <c r="C20" s="10">
        <f>'[2]Viec 11T-2017'!C20</f>
        <v>17702</v>
      </c>
      <c r="D20" s="10">
        <v>5629</v>
      </c>
      <c r="E20" s="10">
        <v>12073</v>
      </c>
      <c r="F20" s="10">
        <f>'[2]Viec 11T-2017'!F20</f>
        <v>204</v>
      </c>
      <c r="G20" s="10">
        <f>'[2]Viec 11T-2017'!G20</f>
        <v>2</v>
      </c>
      <c r="H20" s="10">
        <f>'[2]Viec 11T-2017'!H20</f>
        <v>17498</v>
      </c>
      <c r="I20" s="10">
        <f>'[2]Viec 11T-2017'!I20</f>
        <v>14869</v>
      </c>
      <c r="J20" s="10">
        <f>'[2]Viec 11T-2017'!J20</f>
        <v>10265</v>
      </c>
      <c r="K20" s="10">
        <f>'[2]Viec 11T-2017'!K20</f>
        <v>337</v>
      </c>
      <c r="L20" s="10">
        <f>'[2]Viec 11T-2017'!L20</f>
        <v>4125</v>
      </c>
      <c r="M20" s="10">
        <f>'[2]Viec 11T-2017'!M20</f>
        <v>120</v>
      </c>
      <c r="N20" s="10">
        <f>'[2]Viec 11T-2017'!N20</f>
        <v>2</v>
      </c>
      <c r="O20" s="10">
        <f>'[2]Viec 11T-2017'!O20</f>
        <v>0</v>
      </c>
      <c r="P20" s="10">
        <f>'[2]Viec 11T-2017'!P20</f>
        <v>20</v>
      </c>
      <c r="Q20" s="10">
        <f>'[2]Viec 11T-2017'!Q20</f>
        <v>2629</v>
      </c>
      <c r="R20" s="10">
        <f t="shared" si="10"/>
        <v>6896</v>
      </c>
      <c r="S20" s="24">
        <f t="shared" si="1"/>
        <v>0.7130271033694263</v>
      </c>
      <c r="T20" s="31">
        <v>5629</v>
      </c>
      <c r="U20" s="33">
        <f t="shared" si="2"/>
        <v>12073</v>
      </c>
      <c r="V20" s="33">
        <f t="shared" si="3"/>
        <v>0</v>
      </c>
      <c r="W20" s="22">
        <f t="shared" si="11"/>
        <v>4267</v>
      </c>
      <c r="X20" s="23">
        <v>3581</v>
      </c>
      <c r="Y20" s="32">
        <f t="shared" si="4"/>
        <v>0.19156660150795868</v>
      </c>
      <c r="Z20" s="32">
        <f t="shared" si="5"/>
        <v>0.8497542576294433</v>
      </c>
      <c r="AA20" s="34">
        <f t="shared" si="12"/>
        <v>12</v>
      </c>
      <c r="AB20" s="34">
        <f t="shared" si="13"/>
        <v>43</v>
      </c>
      <c r="AC20" s="23">
        <f t="shared" si="6"/>
        <v>0</v>
      </c>
      <c r="AD20" s="23">
        <f t="shared" si="7"/>
        <v>0</v>
      </c>
      <c r="AE20" s="23">
        <f t="shared" si="8"/>
        <v>0</v>
      </c>
      <c r="AF20" s="23">
        <f t="shared" si="9"/>
        <v>0</v>
      </c>
      <c r="AG20" s="23">
        <f>X20-'[1]Viec 12T-2016'!T21</f>
        <v>0</v>
      </c>
      <c r="AH20" s="37" t="b">
        <f>B20='[3]Viec 12T-2016'!B21</f>
        <v>1</v>
      </c>
      <c r="AI20" s="34"/>
    </row>
    <row r="21" spans="1:35" s="11" customFormat="1" ht="19.5" customHeight="1">
      <c r="A21" s="12">
        <v>7</v>
      </c>
      <c r="B21" s="13" t="str">
        <f>'[2]Viec 11T-2017'!B21</f>
        <v>Bình Dương</v>
      </c>
      <c r="C21" s="10">
        <f>'[2]Viec 11T-2017'!C21</f>
        <v>29407</v>
      </c>
      <c r="D21" s="10">
        <v>8637</v>
      </c>
      <c r="E21" s="10">
        <v>20770</v>
      </c>
      <c r="F21" s="10">
        <f>'[2]Viec 11T-2017'!F21</f>
        <v>565</v>
      </c>
      <c r="G21" s="10">
        <f>'[2]Viec 11T-2017'!G21</f>
        <v>13</v>
      </c>
      <c r="H21" s="10">
        <f>'[2]Viec 11T-2017'!H21</f>
        <v>28842</v>
      </c>
      <c r="I21" s="10">
        <f>'[2]Viec 11T-2017'!I21</f>
        <v>25858</v>
      </c>
      <c r="J21" s="10">
        <f>'[2]Viec 11T-2017'!J21</f>
        <v>17804</v>
      </c>
      <c r="K21" s="10">
        <f>'[2]Viec 11T-2017'!K21</f>
        <v>366</v>
      </c>
      <c r="L21" s="10">
        <f>'[2]Viec 11T-2017'!L21</f>
        <v>7186</v>
      </c>
      <c r="M21" s="10">
        <f>'[2]Viec 11T-2017'!M21</f>
        <v>386</v>
      </c>
      <c r="N21" s="10">
        <f>'[2]Viec 11T-2017'!N21</f>
        <v>16</v>
      </c>
      <c r="O21" s="10">
        <f>'[2]Viec 11T-2017'!O21</f>
        <v>0</v>
      </c>
      <c r="P21" s="10">
        <f>'[2]Viec 11T-2017'!P21</f>
        <v>100</v>
      </c>
      <c r="Q21" s="10">
        <f>'[2]Viec 11T-2017'!Q21</f>
        <v>2984</v>
      </c>
      <c r="R21" s="10">
        <f t="shared" si="10"/>
        <v>10672</v>
      </c>
      <c r="S21" s="24">
        <f t="shared" si="1"/>
        <v>0.7026838889318586</v>
      </c>
      <c r="T21" s="31">
        <v>3071</v>
      </c>
      <c r="U21" s="33">
        <f t="shared" si="2"/>
        <v>26336</v>
      </c>
      <c r="V21" s="33">
        <f t="shared" si="3"/>
        <v>5566</v>
      </c>
      <c r="W21" s="22">
        <f t="shared" si="11"/>
        <v>7688</v>
      </c>
      <c r="X21" s="23">
        <v>1062</v>
      </c>
      <c r="Y21" s="32">
        <f t="shared" si="4"/>
        <v>6.239171374764595</v>
      </c>
      <c r="Z21" s="32">
        <f t="shared" si="5"/>
        <v>0.8965397683933153</v>
      </c>
      <c r="AA21" s="34">
        <f t="shared" si="12"/>
        <v>5</v>
      </c>
      <c r="AB21" s="34">
        <f t="shared" si="13"/>
        <v>46</v>
      </c>
      <c r="AC21" s="23">
        <f t="shared" si="6"/>
        <v>0</v>
      </c>
      <c r="AD21" s="23">
        <f t="shared" si="7"/>
        <v>0</v>
      </c>
      <c r="AE21" s="23">
        <f t="shared" si="8"/>
        <v>0</v>
      </c>
      <c r="AF21" s="23">
        <f t="shared" si="9"/>
        <v>0</v>
      </c>
      <c r="AG21" s="23">
        <f>X21-'[1]Viec 12T-2016'!T23</f>
        <v>0</v>
      </c>
      <c r="AH21" s="37" t="b">
        <f>B21='[3]Viec 12T-2016'!B22</f>
        <v>0</v>
      </c>
      <c r="AI21" s="34"/>
    </row>
    <row r="22" spans="1:35" s="11" customFormat="1" ht="19.5" customHeight="1">
      <c r="A22" s="14">
        <v>8</v>
      </c>
      <c r="B22" s="13" t="str">
        <f>'[2]Viec 11T-2017'!B22</f>
        <v>Bình Định</v>
      </c>
      <c r="C22" s="10">
        <f>'[2]Viec 11T-2017'!C22</f>
        <v>9752</v>
      </c>
      <c r="D22" s="10">
        <v>3071</v>
      </c>
      <c r="E22" s="10">
        <v>6681</v>
      </c>
      <c r="F22" s="10">
        <f>'[2]Viec 11T-2017'!F22</f>
        <v>48</v>
      </c>
      <c r="G22" s="10">
        <f>'[2]Viec 11T-2017'!G22</f>
        <v>2</v>
      </c>
      <c r="H22" s="10">
        <f>'[2]Viec 11T-2017'!H22</f>
        <v>9704</v>
      </c>
      <c r="I22" s="10">
        <f>'[2]Viec 11T-2017'!I22</f>
        <v>7471</v>
      </c>
      <c r="J22" s="10">
        <f>'[2]Viec 11T-2017'!J22</f>
        <v>5593</v>
      </c>
      <c r="K22" s="10">
        <f>'[2]Viec 11T-2017'!K22</f>
        <v>136</v>
      </c>
      <c r="L22" s="10">
        <f>'[2]Viec 11T-2017'!L22</f>
        <v>1689</v>
      </c>
      <c r="M22" s="10">
        <f>'[2]Viec 11T-2017'!M22</f>
        <v>23</v>
      </c>
      <c r="N22" s="10">
        <f>'[2]Viec 11T-2017'!N22</f>
        <v>12</v>
      </c>
      <c r="O22" s="10">
        <f>'[2]Viec 11T-2017'!O22</f>
        <v>0</v>
      </c>
      <c r="P22" s="10">
        <f>'[2]Viec 11T-2017'!P22</f>
        <v>18</v>
      </c>
      <c r="Q22" s="10">
        <f>'[2]Viec 11T-2017'!Q22</f>
        <v>2233</v>
      </c>
      <c r="R22" s="10">
        <f t="shared" si="10"/>
        <v>3975</v>
      </c>
      <c r="S22" s="24">
        <f t="shared" si="1"/>
        <v>0.7668317494311337</v>
      </c>
      <c r="T22" s="31">
        <v>8637</v>
      </c>
      <c r="U22" s="33">
        <f t="shared" si="2"/>
        <v>1115</v>
      </c>
      <c r="V22" s="33">
        <f t="shared" si="3"/>
        <v>-5566</v>
      </c>
      <c r="W22" s="22">
        <f t="shared" si="11"/>
        <v>1742</v>
      </c>
      <c r="X22" s="23">
        <v>6286</v>
      </c>
      <c r="Y22" s="32">
        <f t="shared" si="4"/>
        <v>-0.7228762328985047</v>
      </c>
      <c r="Z22" s="32">
        <f t="shared" si="5"/>
        <v>0.769888705688376</v>
      </c>
      <c r="AA22" s="34">
        <f t="shared" si="12"/>
        <v>34</v>
      </c>
      <c r="AB22" s="34">
        <f t="shared" si="13"/>
        <v>31</v>
      </c>
      <c r="AC22" s="23">
        <f t="shared" si="6"/>
        <v>0</v>
      </c>
      <c r="AD22" s="23">
        <f t="shared" si="7"/>
        <v>0</v>
      </c>
      <c r="AE22" s="23">
        <f t="shared" si="8"/>
        <v>0</v>
      </c>
      <c r="AF22" s="23">
        <f t="shared" si="9"/>
        <v>0</v>
      </c>
      <c r="AG22" s="23">
        <f>X22-'[1]Viec 12T-2016'!T22</f>
        <v>0</v>
      </c>
      <c r="AH22" s="37" t="b">
        <f>B22='[3]Viec 12T-2016'!B23</f>
        <v>0</v>
      </c>
      <c r="AI22" s="34"/>
    </row>
    <row r="23" spans="1:35" s="11" customFormat="1" ht="19.5" customHeight="1">
      <c r="A23" s="12">
        <v>9</v>
      </c>
      <c r="B23" s="13" t="str">
        <f>'[2]Viec 11T-2017'!B23</f>
        <v>Bình Phước</v>
      </c>
      <c r="C23" s="10">
        <f>'[2]Viec 11T-2017'!C23</f>
        <v>14962</v>
      </c>
      <c r="D23" s="10">
        <v>5315</v>
      </c>
      <c r="E23" s="10">
        <v>9647</v>
      </c>
      <c r="F23" s="10">
        <f>'[2]Viec 11T-2017'!F23</f>
        <v>398</v>
      </c>
      <c r="G23" s="10">
        <f>'[2]Viec 11T-2017'!G23</f>
        <v>2</v>
      </c>
      <c r="H23" s="10">
        <f>'[2]Viec 11T-2017'!H23</f>
        <v>14564</v>
      </c>
      <c r="I23" s="10">
        <f>'[2]Viec 11T-2017'!I23</f>
        <v>11578</v>
      </c>
      <c r="J23" s="10">
        <f>'[2]Viec 11T-2017'!J23</f>
        <v>7652</v>
      </c>
      <c r="K23" s="10">
        <f>'[2]Viec 11T-2017'!K23</f>
        <v>380</v>
      </c>
      <c r="L23" s="10">
        <f>'[2]Viec 11T-2017'!L23</f>
        <v>3429</v>
      </c>
      <c r="M23" s="10">
        <f>'[2]Viec 11T-2017'!M23</f>
        <v>93</v>
      </c>
      <c r="N23" s="10">
        <f>'[2]Viec 11T-2017'!N23</f>
        <v>7</v>
      </c>
      <c r="O23" s="10">
        <f>'[2]Viec 11T-2017'!O23</f>
        <v>0</v>
      </c>
      <c r="P23" s="10">
        <f>'[2]Viec 11T-2017'!P23</f>
        <v>17</v>
      </c>
      <c r="Q23" s="10">
        <f>'[2]Viec 11T-2017'!Q23</f>
        <v>2986</v>
      </c>
      <c r="R23" s="10">
        <f t="shared" si="10"/>
        <v>6532</v>
      </c>
      <c r="S23" s="24">
        <f t="shared" si="1"/>
        <v>0.6937294869580238</v>
      </c>
      <c r="T23" s="31">
        <v>5315</v>
      </c>
      <c r="U23" s="33">
        <f t="shared" si="2"/>
        <v>9647</v>
      </c>
      <c r="V23" s="33">
        <f t="shared" si="3"/>
        <v>0</v>
      </c>
      <c r="W23" s="22">
        <f t="shared" si="11"/>
        <v>3546</v>
      </c>
      <c r="X23" s="23">
        <v>2536</v>
      </c>
      <c r="Y23" s="32">
        <f t="shared" si="4"/>
        <v>0.39826498422712936</v>
      </c>
      <c r="Z23" s="32">
        <f t="shared" si="5"/>
        <v>0.7949739082669596</v>
      </c>
      <c r="AA23" s="34">
        <f t="shared" si="12"/>
        <v>20</v>
      </c>
      <c r="AB23" s="34">
        <f t="shared" si="13"/>
        <v>50</v>
      </c>
      <c r="AC23" s="23">
        <f t="shared" si="6"/>
        <v>0</v>
      </c>
      <c r="AD23" s="23">
        <f t="shared" si="7"/>
        <v>0</v>
      </c>
      <c r="AE23" s="23">
        <f t="shared" si="8"/>
        <v>0</v>
      </c>
      <c r="AF23" s="23">
        <f t="shared" si="9"/>
        <v>0</v>
      </c>
      <c r="AG23" s="23">
        <f>X23-'[1]Viec 12T-2016'!T24</f>
        <v>0</v>
      </c>
      <c r="AH23" s="37" t="b">
        <f>B23='[3]Viec 12T-2016'!B24</f>
        <v>1</v>
      </c>
      <c r="AI23" s="34"/>
    </row>
    <row r="24" spans="1:35" s="11" customFormat="1" ht="19.5" customHeight="1">
      <c r="A24" s="14">
        <v>10</v>
      </c>
      <c r="B24" s="13" t="str">
        <f>'[2]Viec 11T-2017'!B24</f>
        <v>Bình Thuận</v>
      </c>
      <c r="C24" s="10">
        <f>'[2]Viec 11T-2017'!C24</f>
        <v>17382</v>
      </c>
      <c r="D24" s="10">
        <v>6492</v>
      </c>
      <c r="E24" s="10">
        <v>10890</v>
      </c>
      <c r="F24" s="10">
        <f>'[2]Viec 11T-2017'!F24</f>
        <v>171</v>
      </c>
      <c r="G24" s="10">
        <f>'[2]Viec 11T-2017'!G24</f>
        <v>7</v>
      </c>
      <c r="H24" s="10">
        <f>'[2]Viec 11T-2017'!H24</f>
        <v>17211</v>
      </c>
      <c r="I24" s="10">
        <f>'[2]Viec 11T-2017'!I24</f>
        <v>14193</v>
      </c>
      <c r="J24" s="10">
        <f>'[2]Viec 11T-2017'!J24</f>
        <v>9406</v>
      </c>
      <c r="K24" s="10">
        <f>'[2]Viec 11T-2017'!K24</f>
        <v>507</v>
      </c>
      <c r="L24" s="10">
        <f>'[2]Viec 11T-2017'!L24</f>
        <v>4063</v>
      </c>
      <c r="M24" s="10">
        <f>'[2]Viec 11T-2017'!M24</f>
        <v>41</v>
      </c>
      <c r="N24" s="10">
        <f>'[2]Viec 11T-2017'!N24</f>
        <v>53</v>
      </c>
      <c r="O24" s="10">
        <f>'[2]Viec 11T-2017'!O24</f>
        <v>0</v>
      </c>
      <c r="P24" s="10">
        <f>'[2]Viec 11T-2017'!P24</f>
        <v>123</v>
      </c>
      <c r="Q24" s="10">
        <f>'[2]Viec 11T-2017'!Q24</f>
        <v>3018</v>
      </c>
      <c r="R24" s="10">
        <f t="shared" si="10"/>
        <v>7298</v>
      </c>
      <c r="S24" s="24">
        <f t="shared" si="1"/>
        <v>0.6984428943845558</v>
      </c>
      <c r="T24" s="31">
        <v>6492</v>
      </c>
      <c r="U24" s="33">
        <f t="shared" si="2"/>
        <v>10890</v>
      </c>
      <c r="V24" s="33">
        <f t="shared" si="3"/>
        <v>0</v>
      </c>
      <c r="W24" s="22">
        <f t="shared" si="11"/>
        <v>4280</v>
      </c>
      <c r="X24" s="23">
        <v>3943</v>
      </c>
      <c r="Y24" s="32">
        <f t="shared" si="4"/>
        <v>0.08546791782906417</v>
      </c>
      <c r="Z24" s="32">
        <f t="shared" si="5"/>
        <v>0.8246470280634478</v>
      </c>
      <c r="AA24" s="34">
        <f t="shared" si="12"/>
        <v>13</v>
      </c>
      <c r="AB24" s="34">
        <f t="shared" si="13"/>
        <v>48</v>
      </c>
      <c r="AC24" s="23">
        <f t="shared" si="6"/>
        <v>0</v>
      </c>
      <c r="AD24" s="23">
        <f t="shared" si="7"/>
        <v>0</v>
      </c>
      <c r="AE24" s="23">
        <f t="shared" si="8"/>
        <v>0</v>
      </c>
      <c r="AF24" s="23">
        <f t="shared" si="9"/>
        <v>0</v>
      </c>
      <c r="AG24" s="23">
        <f>X24-'[1]Viec 12T-2016'!T25</f>
        <v>0</v>
      </c>
      <c r="AH24" s="37" t="b">
        <f>B24='[3]Viec 12T-2016'!B25</f>
        <v>1</v>
      </c>
      <c r="AI24" s="34"/>
    </row>
    <row r="25" spans="1:35" s="11" customFormat="1" ht="19.5" customHeight="1">
      <c r="A25" s="12">
        <v>11</v>
      </c>
      <c r="B25" s="13" t="str">
        <f>'[2]Viec 11T-2017'!B25</f>
        <v>BR-Vũng Tàu</v>
      </c>
      <c r="C25" s="10">
        <f>'[2]Viec 11T-2017'!C25</f>
        <v>14753</v>
      </c>
      <c r="D25" s="10">
        <v>4675</v>
      </c>
      <c r="E25" s="10">
        <v>10078</v>
      </c>
      <c r="F25" s="10">
        <f>'[2]Viec 11T-2017'!F25</f>
        <v>180</v>
      </c>
      <c r="G25" s="10">
        <f>'[2]Viec 11T-2017'!G25</f>
        <v>30</v>
      </c>
      <c r="H25" s="10">
        <f>'[2]Viec 11T-2017'!H25</f>
        <v>14573</v>
      </c>
      <c r="I25" s="10">
        <f>'[2]Viec 11T-2017'!I25</f>
        <v>11896</v>
      </c>
      <c r="J25" s="10">
        <f>'[2]Viec 11T-2017'!J25</f>
        <v>8482</v>
      </c>
      <c r="K25" s="10">
        <f>'[2]Viec 11T-2017'!K25</f>
        <v>148</v>
      </c>
      <c r="L25" s="10">
        <f>'[2]Viec 11T-2017'!L25</f>
        <v>3149</v>
      </c>
      <c r="M25" s="10">
        <f>'[2]Viec 11T-2017'!M25</f>
        <v>101</v>
      </c>
      <c r="N25" s="10">
        <f>'[2]Viec 11T-2017'!N25</f>
        <v>8</v>
      </c>
      <c r="O25" s="10">
        <f>'[2]Viec 11T-2017'!O25</f>
        <v>0</v>
      </c>
      <c r="P25" s="10">
        <f>'[2]Viec 11T-2017'!P25</f>
        <v>8</v>
      </c>
      <c r="Q25" s="10">
        <f>'[2]Viec 11T-2017'!Q25</f>
        <v>2677</v>
      </c>
      <c r="R25" s="10">
        <f t="shared" si="10"/>
        <v>5943</v>
      </c>
      <c r="S25" s="24">
        <f t="shared" si="1"/>
        <v>0.7254539340954943</v>
      </c>
      <c r="T25" s="31">
        <v>4675</v>
      </c>
      <c r="U25" s="33">
        <f t="shared" si="2"/>
        <v>10078</v>
      </c>
      <c r="V25" s="33">
        <f t="shared" si="3"/>
        <v>0</v>
      </c>
      <c r="W25" s="22">
        <f t="shared" si="11"/>
        <v>3266</v>
      </c>
      <c r="X25" s="23">
        <v>2469</v>
      </c>
      <c r="Y25" s="32">
        <f t="shared" si="4"/>
        <v>0.32280275415147835</v>
      </c>
      <c r="Z25" s="32">
        <f t="shared" si="5"/>
        <v>0.8163041240650518</v>
      </c>
      <c r="AA25" s="34">
        <f t="shared" si="12"/>
        <v>21</v>
      </c>
      <c r="AB25" s="34">
        <f t="shared" si="13"/>
        <v>37</v>
      </c>
      <c r="AC25" s="23">
        <f t="shared" si="6"/>
        <v>0</v>
      </c>
      <c r="AD25" s="23">
        <f t="shared" si="7"/>
        <v>0</v>
      </c>
      <c r="AE25" s="23">
        <f t="shared" si="8"/>
        <v>0</v>
      </c>
      <c r="AF25" s="23">
        <f t="shared" si="9"/>
        <v>0</v>
      </c>
      <c r="AG25" s="23">
        <f>X25-'[1]Viec 12T-2016'!T26</f>
        <v>0</v>
      </c>
      <c r="AH25" s="37" t="b">
        <f>B25='[3]Viec 12T-2016'!B26</f>
        <v>1</v>
      </c>
      <c r="AI25" s="34"/>
    </row>
    <row r="26" spans="1:35" s="11" customFormat="1" ht="19.5" customHeight="1">
      <c r="A26" s="14">
        <v>12</v>
      </c>
      <c r="B26" s="13" t="str">
        <f>'[2]Viec 11T-2017'!B26</f>
        <v>Cà Mau</v>
      </c>
      <c r="C26" s="10">
        <f>'[2]Viec 11T-2017'!C26</f>
        <v>18574</v>
      </c>
      <c r="D26" s="10">
        <v>6869</v>
      </c>
      <c r="E26" s="10">
        <v>11705</v>
      </c>
      <c r="F26" s="10">
        <f>'[2]Viec 11T-2017'!F26</f>
        <v>220</v>
      </c>
      <c r="G26" s="10">
        <f>'[2]Viec 11T-2017'!G26</f>
        <v>3</v>
      </c>
      <c r="H26" s="10">
        <f>'[2]Viec 11T-2017'!H26</f>
        <v>18354</v>
      </c>
      <c r="I26" s="10">
        <f>'[2]Viec 11T-2017'!I26</f>
        <v>14499</v>
      </c>
      <c r="J26" s="10">
        <f>'[2]Viec 11T-2017'!J26</f>
        <v>9663</v>
      </c>
      <c r="K26" s="10">
        <f>'[2]Viec 11T-2017'!K26</f>
        <v>313</v>
      </c>
      <c r="L26" s="10">
        <f>'[2]Viec 11T-2017'!L26</f>
        <v>4419</v>
      </c>
      <c r="M26" s="10">
        <f>'[2]Viec 11T-2017'!M26</f>
        <v>70</v>
      </c>
      <c r="N26" s="10">
        <f>'[2]Viec 11T-2017'!N26</f>
        <v>6</v>
      </c>
      <c r="O26" s="10">
        <f>'[2]Viec 11T-2017'!O26</f>
        <v>0</v>
      </c>
      <c r="P26" s="10">
        <f>'[2]Viec 11T-2017'!P26</f>
        <v>28</v>
      </c>
      <c r="Q26" s="10">
        <f>'[2]Viec 11T-2017'!Q26</f>
        <v>3855</v>
      </c>
      <c r="R26" s="10">
        <f t="shared" si="10"/>
        <v>8378</v>
      </c>
      <c r="S26" s="24">
        <f t="shared" si="1"/>
        <v>0.6880474515483826</v>
      </c>
      <c r="T26" s="31">
        <v>6869</v>
      </c>
      <c r="U26" s="33">
        <f t="shared" si="2"/>
        <v>11705</v>
      </c>
      <c r="V26" s="33">
        <f t="shared" si="3"/>
        <v>0</v>
      </c>
      <c r="W26" s="22">
        <f t="shared" si="11"/>
        <v>4523</v>
      </c>
      <c r="X26" s="23">
        <v>3638</v>
      </c>
      <c r="Y26" s="32">
        <f t="shared" si="4"/>
        <v>0.24326553051126992</v>
      </c>
      <c r="Z26" s="32">
        <f t="shared" si="5"/>
        <v>0.7899640405361229</v>
      </c>
      <c r="AA26" s="34">
        <f t="shared" si="12"/>
        <v>10</v>
      </c>
      <c r="AB26" s="34">
        <f t="shared" si="13"/>
        <v>52</v>
      </c>
      <c r="AC26" s="23">
        <f t="shared" si="6"/>
        <v>0</v>
      </c>
      <c r="AD26" s="23">
        <f t="shared" si="7"/>
        <v>0</v>
      </c>
      <c r="AE26" s="23">
        <f t="shared" si="8"/>
        <v>0</v>
      </c>
      <c r="AF26" s="23">
        <f t="shared" si="9"/>
        <v>0</v>
      </c>
      <c r="AG26" s="23">
        <f>X26-'[1]Viec 12T-2016'!T27</f>
        <v>0</v>
      </c>
      <c r="AH26" s="37" t="b">
        <f>B26='[3]Viec 12T-2016'!B27</f>
        <v>1</v>
      </c>
      <c r="AI26" s="34"/>
    </row>
    <row r="27" spans="1:35" s="11" customFormat="1" ht="19.5" customHeight="1">
      <c r="A27" s="12">
        <v>13</v>
      </c>
      <c r="B27" s="13" t="str">
        <f>'[2]Viec 11T-2017'!B27</f>
        <v>Cao Bằng</v>
      </c>
      <c r="C27" s="10">
        <f>'[2]Viec 11T-2017'!C27</f>
        <v>2242</v>
      </c>
      <c r="D27" s="10">
        <v>533</v>
      </c>
      <c r="E27" s="10">
        <v>1709</v>
      </c>
      <c r="F27" s="10">
        <f>'[2]Viec 11T-2017'!F27</f>
        <v>33</v>
      </c>
      <c r="G27" s="10">
        <f>'[2]Viec 11T-2017'!G27</f>
        <v>4</v>
      </c>
      <c r="H27" s="10">
        <f>'[2]Viec 11T-2017'!H27</f>
        <v>2209</v>
      </c>
      <c r="I27" s="10">
        <f>'[2]Viec 11T-2017'!I27</f>
        <v>1815</v>
      </c>
      <c r="J27" s="10">
        <f>'[2]Viec 11T-2017'!J27</f>
        <v>1582</v>
      </c>
      <c r="K27" s="10">
        <f>'[2]Viec 11T-2017'!K27</f>
        <v>51</v>
      </c>
      <c r="L27" s="10">
        <f>'[2]Viec 11T-2017'!L27</f>
        <v>178</v>
      </c>
      <c r="M27" s="10">
        <f>'[2]Viec 11T-2017'!M27</f>
        <v>1</v>
      </c>
      <c r="N27" s="10">
        <f>'[2]Viec 11T-2017'!N27</f>
        <v>0</v>
      </c>
      <c r="O27" s="10">
        <f>'[2]Viec 11T-2017'!O27</f>
        <v>0</v>
      </c>
      <c r="P27" s="10">
        <f>'[2]Viec 11T-2017'!P27</f>
        <v>3</v>
      </c>
      <c r="Q27" s="10">
        <f>'[2]Viec 11T-2017'!Q27</f>
        <v>394</v>
      </c>
      <c r="R27" s="10">
        <f t="shared" si="10"/>
        <v>576</v>
      </c>
      <c r="S27" s="24">
        <f t="shared" si="1"/>
        <v>0.8997245179063361</v>
      </c>
      <c r="T27" s="31">
        <v>5856</v>
      </c>
      <c r="U27" s="33">
        <f t="shared" si="2"/>
        <v>-3614</v>
      </c>
      <c r="V27" s="33">
        <f t="shared" si="3"/>
        <v>-5323</v>
      </c>
      <c r="W27" s="22">
        <f t="shared" si="11"/>
        <v>182</v>
      </c>
      <c r="X27" s="23">
        <v>3176</v>
      </c>
      <c r="Y27" s="32">
        <f t="shared" si="4"/>
        <v>-0.9426952141057935</v>
      </c>
      <c r="Z27" s="32">
        <f t="shared" si="5"/>
        <v>0.8216387505658669</v>
      </c>
      <c r="AA27" s="34">
        <f t="shared" si="12"/>
        <v>62</v>
      </c>
      <c r="AB27" s="34">
        <f t="shared" si="13"/>
        <v>4</v>
      </c>
      <c r="AC27" s="23">
        <f t="shared" si="6"/>
        <v>0</v>
      </c>
      <c r="AD27" s="23">
        <f t="shared" si="7"/>
        <v>0</v>
      </c>
      <c r="AE27" s="23">
        <f t="shared" si="8"/>
        <v>0</v>
      </c>
      <c r="AF27" s="23">
        <f t="shared" si="9"/>
        <v>0</v>
      </c>
      <c r="AG27" s="23">
        <f>X27-'[1]Viec 12T-2016'!T29</f>
        <v>0</v>
      </c>
      <c r="AH27" s="37" t="b">
        <f>B27='[3]Viec 12T-2016'!B28</f>
        <v>0</v>
      </c>
      <c r="AI27" s="34"/>
    </row>
    <row r="28" spans="1:35" s="11" customFormat="1" ht="19.5" customHeight="1">
      <c r="A28" s="14">
        <v>14</v>
      </c>
      <c r="B28" s="13" t="str">
        <f>'[2]Viec 11T-2017'!B28</f>
        <v>Cần Thơ</v>
      </c>
      <c r="C28" s="10">
        <f>'[2]Viec 11T-2017'!C28</f>
        <v>14989</v>
      </c>
      <c r="D28" s="10">
        <v>5856</v>
      </c>
      <c r="E28" s="10">
        <v>9133</v>
      </c>
      <c r="F28" s="10">
        <f>'[2]Viec 11T-2017'!F28</f>
        <v>314</v>
      </c>
      <c r="G28" s="10">
        <f>'[2]Viec 11T-2017'!G28</f>
        <v>16</v>
      </c>
      <c r="H28" s="10">
        <f>'[2]Viec 11T-2017'!H28</f>
        <v>14675</v>
      </c>
      <c r="I28" s="10">
        <f>'[2]Viec 11T-2017'!I28</f>
        <v>11743</v>
      </c>
      <c r="J28" s="10">
        <f>'[2]Viec 11T-2017'!J28</f>
        <v>7218</v>
      </c>
      <c r="K28" s="10">
        <f>'[2]Viec 11T-2017'!K28</f>
        <v>370</v>
      </c>
      <c r="L28" s="10">
        <f>'[2]Viec 11T-2017'!L28</f>
        <v>3938</v>
      </c>
      <c r="M28" s="10">
        <f>'[2]Viec 11T-2017'!M28</f>
        <v>101</v>
      </c>
      <c r="N28" s="10">
        <f>'[2]Viec 11T-2017'!N28</f>
        <v>23</v>
      </c>
      <c r="O28" s="10">
        <f>'[2]Viec 11T-2017'!O28</f>
        <v>2</v>
      </c>
      <c r="P28" s="10">
        <f>'[2]Viec 11T-2017'!P28</f>
        <v>91</v>
      </c>
      <c r="Q28" s="10">
        <f>'[2]Viec 11T-2017'!Q28</f>
        <v>2932</v>
      </c>
      <c r="R28" s="10">
        <f t="shared" si="10"/>
        <v>7087</v>
      </c>
      <c r="S28" s="24">
        <f t="shared" si="1"/>
        <v>0.6461721876862812</v>
      </c>
      <c r="T28" s="31">
        <v>533</v>
      </c>
      <c r="U28" s="33">
        <f t="shared" si="2"/>
        <v>14456</v>
      </c>
      <c r="V28" s="33">
        <f t="shared" si="3"/>
        <v>5323</v>
      </c>
      <c r="W28" s="22">
        <f t="shared" si="11"/>
        <v>4155</v>
      </c>
      <c r="X28" s="23">
        <v>175</v>
      </c>
      <c r="Y28" s="32">
        <f t="shared" si="4"/>
        <v>22.742857142857144</v>
      </c>
      <c r="Z28" s="32">
        <f t="shared" si="5"/>
        <v>0.8002044293015332</v>
      </c>
      <c r="AA28" s="34">
        <f t="shared" si="12"/>
        <v>19</v>
      </c>
      <c r="AB28" s="34">
        <f t="shared" si="13"/>
        <v>60</v>
      </c>
      <c r="AC28" s="23">
        <f t="shared" si="6"/>
        <v>0</v>
      </c>
      <c r="AD28" s="23">
        <f t="shared" si="7"/>
        <v>0</v>
      </c>
      <c r="AE28" s="23">
        <f t="shared" si="8"/>
        <v>0</v>
      </c>
      <c r="AF28" s="23">
        <f t="shared" si="9"/>
        <v>0</v>
      </c>
      <c r="AG28" s="23">
        <f>X28-'[1]Viec 12T-2016'!T28</f>
        <v>0</v>
      </c>
      <c r="AH28" s="37" t="b">
        <f>B28='[3]Viec 12T-2016'!B29</f>
        <v>0</v>
      </c>
      <c r="AI28" s="34"/>
    </row>
    <row r="29" spans="1:35" s="11" customFormat="1" ht="19.5" customHeight="1">
      <c r="A29" s="12">
        <v>15</v>
      </c>
      <c r="B29" s="13" t="str">
        <f>'[2]Viec 11T-2017'!B29</f>
        <v>Đà Nẵng</v>
      </c>
      <c r="C29" s="10">
        <f>'[2]Viec 11T-2017'!C29</f>
        <v>12980</v>
      </c>
      <c r="D29" s="10">
        <v>4825</v>
      </c>
      <c r="E29" s="10">
        <v>8155</v>
      </c>
      <c r="F29" s="10">
        <f>'[2]Viec 11T-2017'!F29</f>
        <v>363</v>
      </c>
      <c r="G29" s="10">
        <f>'[2]Viec 11T-2017'!G29</f>
        <v>30</v>
      </c>
      <c r="H29" s="10">
        <f>'[2]Viec 11T-2017'!H29</f>
        <v>12617</v>
      </c>
      <c r="I29" s="10">
        <f>'[2]Viec 11T-2017'!I29</f>
        <v>9490</v>
      </c>
      <c r="J29" s="10">
        <f>'[2]Viec 11T-2017'!J29</f>
        <v>6350</v>
      </c>
      <c r="K29" s="10">
        <f>'[2]Viec 11T-2017'!K29</f>
        <v>255</v>
      </c>
      <c r="L29" s="10">
        <f>'[2]Viec 11T-2017'!L29</f>
        <v>2786</v>
      </c>
      <c r="M29" s="10">
        <f>'[2]Viec 11T-2017'!M29</f>
        <v>43</v>
      </c>
      <c r="N29" s="10">
        <f>'[2]Viec 11T-2017'!N29</f>
        <v>21</v>
      </c>
      <c r="O29" s="10">
        <f>'[2]Viec 11T-2017'!O29</f>
        <v>0</v>
      </c>
      <c r="P29" s="10">
        <f>'[2]Viec 11T-2017'!P29</f>
        <v>35</v>
      </c>
      <c r="Q29" s="10">
        <f>'[2]Viec 11T-2017'!Q29</f>
        <v>3127</v>
      </c>
      <c r="R29" s="10">
        <f t="shared" si="10"/>
        <v>6012</v>
      </c>
      <c r="S29" s="24">
        <f t="shared" si="1"/>
        <v>0.695995785036881</v>
      </c>
      <c r="T29" s="31">
        <v>4825</v>
      </c>
      <c r="U29" s="33">
        <f t="shared" si="2"/>
        <v>8155</v>
      </c>
      <c r="V29" s="33">
        <f t="shared" si="3"/>
        <v>0</v>
      </c>
      <c r="W29" s="22">
        <f t="shared" si="11"/>
        <v>2885</v>
      </c>
      <c r="X29" s="23">
        <v>2074</v>
      </c>
      <c r="Y29" s="32">
        <f t="shared" si="4"/>
        <v>0.3910318225650916</v>
      </c>
      <c r="Z29" s="32">
        <f t="shared" si="5"/>
        <v>0.7521597844178489</v>
      </c>
      <c r="AA29" s="34">
        <f t="shared" si="12"/>
        <v>27</v>
      </c>
      <c r="AB29" s="34">
        <f t="shared" si="13"/>
        <v>49</v>
      </c>
      <c r="AC29" s="23">
        <f t="shared" si="6"/>
        <v>0</v>
      </c>
      <c r="AD29" s="23">
        <f t="shared" si="7"/>
        <v>0</v>
      </c>
      <c r="AE29" s="23">
        <f t="shared" si="8"/>
        <v>0</v>
      </c>
      <c r="AF29" s="23">
        <f t="shared" si="9"/>
        <v>0</v>
      </c>
      <c r="AG29" s="23">
        <f>X29-'[1]Viec 12T-2016'!T30</f>
        <v>0</v>
      </c>
      <c r="AH29" s="37" t="b">
        <f>B29='[3]Viec 12T-2016'!B30</f>
        <v>1</v>
      </c>
      <c r="AI29" s="34"/>
    </row>
    <row r="30" spans="1:35" s="11" customFormat="1" ht="19.5" customHeight="1">
      <c r="A30" s="14">
        <v>16</v>
      </c>
      <c r="B30" s="13" t="str">
        <f>'[2]Viec 11T-2017'!B30</f>
        <v>Đắk Lắc</v>
      </c>
      <c r="C30" s="10">
        <f>'[2]Viec 11T-2017'!C30</f>
        <v>17977</v>
      </c>
      <c r="D30" s="10">
        <v>5172</v>
      </c>
      <c r="E30" s="10">
        <v>12805</v>
      </c>
      <c r="F30" s="10">
        <f>'[2]Viec 11T-2017'!F30</f>
        <v>155</v>
      </c>
      <c r="G30" s="10">
        <f>'[2]Viec 11T-2017'!G30</f>
        <v>15</v>
      </c>
      <c r="H30" s="10">
        <f>'[2]Viec 11T-2017'!H30</f>
        <v>17822</v>
      </c>
      <c r="I30" s="10">
        <f>'[2]Viec 11T-2017'!I30</f>
        <v>14409</v>
      </c>
      <c r="J30" s="10">
        <f>'[2]Viec 11T-2017'!J30</f>
        <v>11337</v>
      </c>
      <c r="K30" s="10">
        <f>'[2]Viec 11T-2017'!K30</f>
        <v>336</v>
      </c>
      <c r="L30" s="10">
        <f>'[2]Viec 11T-2017'!L30</f>
        <v>2619</v>
      </c>
      <c r="M30" s="10">
        <f>'[2]Viec 11T-2017'!M30</f>
        <v>88</v>
      </c>
      <c r="N30" s="10">
        <f>'[2]Viec 11T-2017'!N30</f>
        <v>24</v>
      </c>
      <c r="O30" s="10">
        <f>'[2]Viec 11T-2017'!O30</f>
        <v>0</v>
      </c>
      <c r="P30" s="10">
        <f>'[2]Viec 11T-2017'!P30</f>
        <v>5</v>
      </c>
      <c r="Q30" s="10">
        <f>'[2]Viec 11T-2017'!Q30</f>
        <v>3413</v>
      </c>
      <c r="R30" s="10">
        <f t="shared" si="10"/>
        <v>6149</v>
      </c>
      <c r="S30" s="24">
        <f t="shared" si="1"/>
        <v>0.8101186758276078</v>
      </c>
      <c r="T30" s="31">
        <v>5172</v>
      </c>
      <c r="U30" s="33">
        <f t="shared" si="2"/>
        <v>12805</v>
      </c>
      <c r="V30" s="33">
        <f t="shared" si="3"/>
        <v>0</v>
      </c>
      <c r="W30" s="22">
        <f t="shared" si="11"/>
        <v>2736</v>
      </c>
      <c r="X30" s="23">
        <v>2543</v>
      </c>
      <c r="Y30" s="32">
        <f t="shared" si="4"/>
        <v>0.07589461266220998</v>
      </c>
      <c r="Z30" s="32">
        <f t="shared" si="5"/>
        <v>0.8084951183929974</v>
      </c>
      <c r="AA30" s="34">
        <f t="shared" si="12"/>
        <v>11</v>
      </c>
      <c r="AB30" s="34">
        <f t="shared" si="13"/>
        <v>22</v>
      </c>
      <c r="AC30" s="23">
        <f t="shared" si="6"/>
        <v>0</v>
      </c>
      <c r="AD30" s="23">
        <f t="shared" si="7"/>
        <v>0</v>
      </c>
      <c r="AE30" s="23">
        <f t="shared" si="8"/>
        <v>0</v>
      </c>
      <c r="AF30" s="23">
        <f t="shared" si="9"/>
        <v>0</v>
      </c>
      <c r="AG30" s="23">
        <f>X30-'[1]Viec 12T-2016'!T31</f>
        <v>0</v>
      </c>
      <c r="AH30" s="37" t="b">
        <f>B30='[3]Viec 12T-2016'!B31</f>
        <v>1</v>
      </c>
      <c r="AI30" s="34"/>
    </row>
    <row r="31" spans="1:35" s="11" customFormat="1" ht="19.5" customHeight="1">
      <c r="A31" s="12">
        <v>17</v>
      </c>
      <c r="B31" s="13" t="str">
        <f>'[2]Viec 11T-2017'!B31</f>
        <v>Đắk Nông</v>
      </c>
      <c r="C31" s="10">
        <f>'[2]Viec 11T-2017'!C31</f>
        <v>6549</v>
      </c>
      <c r="D31" s="10">
        <v>2149</v>
      </c>
      <c r="E31" s="10">
        <v>4400</v>
      </c>
      <c r="F31" s="10">
        <f>'[2]Viec 11T-2017'!F31</f>
        <v>58</v>
      </c>
      <c r="G31" s="10">
        <f>'[2]Viec 11T-2017'!G31</f>
        <v>1</v>
      </c>
      <c r="H31" s="10">
        <f>'[2]Viec 11T-2017'!H31</f>
        <v>6491</v>
      </c>
      <c r="I31" s="10">
        <f>'[2]Viec 11T-2017'!I31</f>
        <v>5168</v>
      </c>
      <c r="J31" s="10">
        <f>'[2]Viec 11T-2017'!J31</f>
        <v>3692</v>
      </c>
      <c r="K31" s="10">
        <f>'[2]Viec 11T-2017'!K31</f>
        <v>78</v>
      </c>
      <c r="L31" s="10">
        <f>'[2]Viec 11T-2017'!L31</f>
        <v>1313</v>
      </c>
      <c r="M31" s="10">
        <f>'[2]Viec 11T-2017'!M31</f>
        <v>82</v>
      </c>
      <c r="N31" s="10">
        <f>'[2]Viec 11T-2017'!N31</f>
        <v>2</v>
      </c>
      <c r="O31" s="10">
        <f>'[2]Viec 11T-2017'!O31</f>
        <v>0</v>
      </c>
      <c r="P31" s="10">
        <f>'[2]Viec 11T-2017'!P31</f>
        <v>1</v>
      </c>
      <c r="Q31" s="10">
        <f>'[2]Viec 11T-2017'!Q31</f>
        <v>1323</v>
      </c>
      <c r="R31" s="10">
        <f t="shared" si="10"/>
        <v>2721</v>
      </c>
      <c r="S31" s="24">
        <f t="shared" si="1"/>
        <v>0.7294891640866873</v>
      </c>
      <c r="T31" s="31">
        <v>2149</v>
      </c>
      <c r="U31" s="33">
        <f t="shared" si="2"/>
        <v>4400</v>
      </c>
      <c r="V31" s="33">
        <f t="shared" si="3"/>
        <v>0</v>
      </c>
      <c r="W31" s="22">
        <f t="shared" si="11"/>
        <v>1398</v>
      </c>
      <c r="X31" s="23">
        <v>1070</v>
      </c>
      <c r="Y31" s="32">
        <f t="shared" si="4"/>
        <v>0.30654205607476637</v>
      </c>
      <c r="Z31" s="32">
        <f t="shared" si="5"/>
        <v>0.7961793252195347</v>
      </c>
      <c r="AA31" s="34">
        <f t="shared" si="12"/>
        <v>44</v>
      </c>
      <c r="AB31" s="34">
        <f t="shared" si="13"/>
        <v>35</v>
      </c>
      <c r="AC31" s="23">
        <f t="shared" si="6"/>
        <v>0</v>
      </c>
      <c r="AD31" s="23">
        <f t="shared" si="7"/>
        <v>0</v>
      </c>
      <c r="AE31" s="23">
        <f t="shared" si="8"/>
        <v>0</v>
      </c>
      <c r="AF31" s="23">
        <f t="shared" si="9"/>
        <v>0</v>
      </c>
      <c r="AG31" s="23">
        <f>X31-'[1]Viec 12T-2016'!T32</f>
        <v>0</v>
      </c>
      <c r="AH31" s="37" t="b">
        <f>B31='[3]Viec 12T-2016'!B32</f>
        <v>1</v>
      </c>
      <c r="AI31" s="34"/>
    </row>
    <row r="32" spans="1:35" s="11" customFormat="1" ht="19.5" customHeight="1">
      <c r="A32" s="14">
        <v>18</v>
      </c>
      <c r="B32" s="13" t="str">
        <f>'[2]Viec 11T-2017'!B32</f>
        <v>Điện Biên</v>
      </c>
      <c r="C32" s="10">
        <f>'[2]Viec 11T-2017'!C32</f>
        <v>3327</v>
      </c>
      <c r="D32" s="10">
        <v>498</v>
      </c>
      <c r="E32" s="10">
        <v>2829</v>
      </c>
      <c r="F32" s="10">
        <f>'[2]Viec 11T-2017'!F32</f>
        <v>93</v>
      </c>
      <c r="G32" s="10">
        <f>'[2]Viec 11T-2017'!G32</f>
        <v>1</v>
      </c>
      <c r="H32" s="10">
        <f>'[2]Viec 11T-2017'!H32</f>
        <v>3234</v>
      </c>
      <c r="I32" s="10">
        <f>'[2]Viec 11T-2017'!I32</f>
        <v>2803</v>
      </c>
      <c r="J32" s="10">
        <f>'[2]Viec 11T-2017'!J32</f>
        <v>2583</v>
      </c>
      <c r="K32" s="10">
        <f>'[2]Viec 11T-2017'!K32</f>
        <v>53</v>
      </c>
      <c r="L32" s="10">
        <f>'[2]Viec 11T-2017'!L32</f>
        <v>155</v>
      </c>
      <c r="M32" s="10">
        <f>'[2]Viec 11T-2017'!M32</f>
        <v>6</v>
      </c>
      <c r="N32" s="10">
        <f>'[2]Viec 11T-2017'!N32</f>
        <v>1</v>
      </c>
      <c r="O32" s="10">
        <f>'[2]Viec 11T-2017'!O32</f>
        <v>0</v>
      </c>
      <c r="P32" s="10">
        <f>'[2]Viec 11T-2017'!P32</f>
        <v>5</v>
      </c>
      <c r="Q32" s="10">
        <f>'[2]Viec 11T-2017'!Q32</f>
        <v>431</v>
      </c>
      <c r="R32" s="10">
        <f t="shared" si="10"/>
        <v>598</v>
      </c>
      <c r="S32" s="24">
        <f t="shared" si="1"/>
        <v>0.9404209775240814</v>
      </c>
      <c r="T32" s="31">
        <v>498</v>
      </c>
      <c r="U32" s="33">
        <f t="shared" si="2"/>
        <v>2829</v>
      </c>
      <c r="V32" s="33">
        <f t="shared" si="3"/>
        <v>0</v>
      </c>
      <c r="W32" s="22">
        <f t="shared" si="11"/>
        <v>167</v>
      </c>
      <c r="X32" s="23">
        <v>80</v>
      </c>
      <c r="Y32" s="32">
        <f t="shared" si="4"/>
        <v>1.0875</v>
      </c>
      <c r="Z32" s="32">
        <f t="shared" si="5"/>
        <v>0.8667285095856524</v>
      </c>
      <c r="AA32" s="34">
        <f t="shared" si="12"/>
        <v>57</v>
      </c>
      <c r="AB32" s="34">
        <f t="shared" si="13"/>
        <v>1</v>
      </c>
      <c r="AC32" s="23">
        <f t="shared" si="6"/>
        <v>0</v>
      </c>
      <c r="AD32" s="23">
        <f t="shared" si="7"/>
        <v>0</v>
      </c>
      <c r="AE32" s="23">
        <f t="shared" si="8"/>
        <v>0</v>
      </c>
      <c r="AF32" s="23">
        <f t="shared" si="9"/>
        <v>0</v>
      </c>
      <c r="AG32" s="23">
        <f>X32-'[1]Viec 12T-2016'!T33</f>
        <v>0</v>
      </c>
      <c r="AH32" s="37" t="b">
        <f>B32='[3]Viec 12T-2016'!B33</f>
        <v>1</v>
      </c>
      <c r="AI32" s="34"/>
    </row>
    <row r="33" spans="1:35" s="11" customFormat="1" ht="19.5" customHeight="1">
      <c r="A33" s="12">
        <v>19</v>
      </c>
      <c r="B33" s="13" t="str">
        <f>'[2]Viec 11T-2017'!B33</f>
        <v>Đồng Nai</v>
      </c>
      <c r="C33" s="10">
        <f>'[2]Viec 11T-2017'!C33</f>
        <v>29643</v>
      </c>
      <c r="D33" s="10">
        <v>11943</v>
      </c>
      <c r="E33" s="10">
        <v>17700</v>
      </c>
      <c r="F33" s="10">
        <f>'[2]Viec 11T-2017'!F33</f>
        <v>484</v>
      </c>
      <c r="G33" s="10">
        <f>'[2]Viec 11T-2017'!G33</f>
        <v>80</v>
      </c>
      <c r="H33" s="10">
        <f>'[2]Viec 11T-2017'!H33</f>
        <v>29159</v>
      </c>
      <c r="I33" s="10">
        <f>'[2]Viec 11T-2017'!I33</f>
        <v>22940</v>
      </c>
      <c r="J33" s="10">
        <f>'[2]Viec 11T-2017'!J33</f>
        <v>15686</v>
      </c>
      <c r="K33" s="10">
        <f>'[2]Viec 11T-2017'!K33</f>
        <v>462</v>
      </c>
      <c r="L33" s="10">
        <f>'[2]Viec 11T-2017'!L33</f>
        <v>6442</v>
      </c>
      <c r="M33" s="10">
        <f>'[2]Viec 11T-2017'!M33</f>
        <v>305</v>
      </c>
      <c r="N33" s="10">
        <f>'[2]Viec 11T-2017'!N33</f>
        <v>24</v>
      </c>
      <c r="O33" s="10">
        <f>'[2]Viec 11T-2017'!O33</f>
        <v>0</v>
      </c>
      <c r="P33" s="10">
        <f>'[2]Viec 11T-2017'!P33</f>
        <v>21</v>
      </c>
      <c r="Q33" s="10">
        <f>'[2]Viec 11T-2017'!Q33</f>
        <v>6219</v>
      </c>
      <c r="R33" s="10">
        <f t="shared" si="10"/>
        <v>13011</v>
      </c>
      <c r="S33" s="24">
        <f t="shared" si="1"/>
        <v>0.7039232781168265</v>
      </c>
      <c r="T33" s="31">
        <v>11943</v>
      </c>
      <c r="U33" s="33">
        <f t="shared" si="2"/>
        <v>17700</v>
      </c>
      <c r="V33" s="33">
        <f t="shared" si="3"/>
        <v>0</v>
      </c>
      <c r="W33" s="22">
        <f t="shared" si="11"/>
        <v>6792</v>
      </c>
      <c r="X33" s="23">
        <v>6297</v>
      </c>
      <c r="Y33" s="32">
        <f t="shared" si="4"/>
        <v>0.0786088613625536</v>
      </c>
      <c r="Z33" s="32">
        <f t="shared" si="5"/>
        <v>0.7867210809698549</v>
      </c>
      <c r="AA33" s="34">
        <f t="shared" si="12"/>
        <v>4</v>
      </c>
      <c r="AB33" s="34">
        <f t="shared" si="13"/>
        <v>45</v>
      </c>
      <c r="AC33" s="23">
        <f t="shared" si="6"/>
        <v>0</v>
      </c>
      <c r="AD33" s="23">
        <f t="shared" si="7"/>
        <v>0</v>
      </c>
      <c r="AE33" s="23">
        <f t="shared" si="8"/>
        <v>0</v>
      </c>
      <c r="AF33" s="23">
        <f t="shared" si="9"/>
        <v>0</v>
      </c>
      <c r="AG33" s="23">
        <f>X33-'[1]Viec 12T-2016'!T34</f>
        <v>0</v>
      </c>
      <c r="AH33" s="37" t="b">
        <f>B33='[3]Viec 12T-2016'!B34</f>
        <v>1</v>
      </c>
      <c r="AI33" s="34"/>
    </row>
    <row r="34" spans="1:35" s="11" customFormat="1" ht="19.5" customHeight="1">
      <c r="A34" s="14">
        <v>20</v>
      </c>
      <c r="B34" s="13" t="str">
        <f>'[2]Viec 11T-2017'!B34</f>
        <v>Đồng Tháp</v>
      </c>
      <c r="C34" s="10">
        <f>'[2]Viec 11T-2017'!C34</f>
        <v>20311</v>
      </c>
      <c r="D34" s="10">
        <v>5261</v>
      </c>
      <c r="E34" s="10">
        <v>15050</v>
      </c>
      <c r="F34" s="10">
        <f>'[2]Viec 11T-2017'!F34</f>
        <v>134</v>
      </c>
      <c r="G34" s="10">
        <f>'[2]Viec 11T-2017'!G34</f>
        <v>0</v>
      </c>
      <c r="H34" s="10">
        <f>'[2]Viec 11T-2017'!H34</f>
        <v>20177</v>
      </c>
      <c r="I34" s="10">
        <f>'[2]Viec 11T-2017'!I34</f>
        <v>15888</v>
      </c>
      <c r="J34" s="10">
        <f>'[2]Viec 11T-2017'!J34</f>
        <v>12582</v>
      </c>
      <c r="K34" s="10">
        <f>'[2]Viec 11T-2017'!K34</f>
        <v>383</v>
      </c>
      <c r="L34" s="10">
        <f>'[2]Viec 11T-2017'!L34</f>
        <v>2779</v>
      </c>
      <c r="M34" s="10">
        <f>'[2]Viec 11T-2017'!M34</f>
        <v>122</v>
      </c>
      <c r="N34" s="10">
        <f>'[2]Viec 11T-2017'!N34</f>
        <v>4</v>
      </c>
      <c r="O34" s="10">
        <f>'[2]Viec 11T-2017'!O34</f>
        <v>0</v>
      </c>
      <c r="P34" s="10">
        <f>'[2]Viec 11T-2017'!P34</f>
        <v>18</v>
      </c>
      <c r="Q34" s="10">
        <f>'[2]Viec 11T-2017'!Q34</f>
        <v>4289</v>
      </c>
      <c r="R34" s="10">
        <f t="shared" si="10"/>
        <v>7212</v>
      </c>
      <c r="S34" s="24">
        <f t="shared" si="1"/>
        <v>0.8160246727089627</v>
      </c>
      <c r="T34" s="31">
        <v>5261</v>
      </c>
      <c r="U34" s="33">
        <f t="shared" si="2"/>
        <v>15050</v>
      </c>
      <c r="V34" s="33">
        <f t="shared" si="3"/>
        <v>0</v>
      </c>
      <c r="W34" s="22">
        <f t="shared" si="11"/>
        <v>2923</v>
      </c>
      <c r="X34" s="23">
        <v>2346</v>
      </c>
      <c r="Y34" s="32">
        <f t="shared" si="4"/>
        <v>0.24595055413469735</v>
      </c>
      <c r="Z34" s="32">
        <f t="shared" si="5"/>
        <v>0.7874312335827923</v>
      </c>
      <c r="AA34" s="34">
        <f t="shared" si="12"/>
        <v>9</v>
      </c>
      <c r="AB34" s="34">
        <f t="shared" si="13"/>
        <v>20</v>
      </c>
      <c r="AC34" s="23">
        <f t="shared" si="6"/>
        <v>0</v>
      </c>
      <c r="AD34" s="23">
        <f t="shared" si="7"/>
        <v>0</v>
      </c>
      <c r="AE34" s="23">
        <f t="shared" si="8"/>
        <v>0</v>
      </c>
      <c r="AF34" s="23">
        <f t="shared" si="9"/>
        <v>0</v>
      </c>
      <c r="AG34" s="23">
        <f>X34-'[1]Viec 12T-2016'!T35</f>
        <v>0</v>
      </c>
      <c r="AH34" s="37" t="b">
        <f>B34='[3]Viec 12T-2016'!B35</f>
        <v>1</v>
      </c>
      <c r="AI34" s="34"/>
    </row>
    <row r="35" spans="1:35" s="11" customFormat="1" ht="19.5" customHeight="1">
      <c r="A35" s="12">
        <v>21</v>
      </c>
      <c r="B35" s="13" t="str">
        <f>'[2]Viec 11T-2017'!B35</f>
        <v>Gia Lai</v>
      </c>
      <c r="C35" s="10">
        <f>'[2]Viec 11T-2017'!C35</f>
        <v>13790</v>
      </c>
      <c r="D35" s="10">
        <v>5075</v>
      </c>
      <c r="E35" s="10">
        <v>8715</v>
      </c>
      <c r="F35" s="10">
        <f>'[2]Viec 11T-2017'!F35</f>
        <v>130</v>
      </c>
      <c r="G35" s="10">
        <f>'[2]Viec 11T-2017'!G35</f>
        <v>76</v>
      </c>
      <c r="H35" s="10">
        <f>'[2]Viec 11T-2017'!H35</f>
        <v>13660</v>
      </c>
      <c r="I35" s="10">
        <f>'[2]Viec 11T-2017'!I35</f>
        <v>10575</v>
      </c>
      <c r="J35" s="10">
        <f>'[2]Viec 11T-2017'!J35</f>
        <v>7294</v>
      </c>
      <c r="K35" s="10">
        <f>'[2]Viec 11T-2017'!K35</f>
        <v>234</v>
      </c>
      <c r="L35" s="10">
        <f>'[2]Viec 11T-2017'!L35</f>
        <v>2962</v>
      </c>
      <c r="M35" s="10">
        <f>'[2]Viec 11T-2017'!M35</f>
        <v>68</v>
      </c>
      <c r="N35" s="10">
        <f>'[2]Viec 11T-2017'!N35</f>
        <v>5</v>
      </c>
      <c r="O35" s="10">
        <f>'[2]Viec 11T-2017'!O35</f>
        <v>0</v>
      </c>
      <c r="P35" s="10">
        <f>'[2]Viec 11T-2017'!P35</f>
        <v>12</v>
      </c>
      <c r="Q35" s="10">
        <f>'[2]Viec 11T-2017'!Q35</f>
        <v>3085</v>
      </c>
      <c r="R35" s="10">
        <f t="shared" si="10"/>
        <v>6132</v>
      </c>
      <c r="S35" s="24">
        <f t="shared" si="1"/>
        <v>0.7118676122931442</v>
      </c>
      <c r="T35" s="31">
        <v>5075</v>
      </c>
      <c r="U35" s="33">
        <f t="shared" si="2"/>
        <v>8715</v>
      </c>
      <c r="V35" s="33">
        <f t="shared" si="3"/>
        <v>0</v>
      </c>
      <c r="W35" s="22">
        <f t="shared" si="11"/>
        <v>3047</v>
      </c>
      <c r="X35" s="23">
        <v>2467</v>
      </c>
      <c r="Y35" s="32">
        <f t="shared" si="4"/>
        <v>0.23510336441021484</v>
      </c>
      <c r="Z35" s="32">
        <f t="shared" si="5"/>
        <v>0.7741581259150805</v>
      </c>
      <c r="AA35" s="34">
        <f t="shared" si="12"/>
        <v>23</v>
      </c>
      <c r="AB35" s="34">
        <f t="shared" si="13"/>
        <v>44</v>
      </c>
      <c r="AC35" s="23">
        <f t="shared" si="6"/>
        <v>0</v>
      </c>
      <c r="AD35" s="23">
        <f t="shared" si="7"/>
        <v>0</v>
      </c>
      <c r="AE35" s="23">
        <f t="shared" si="8"/>
        <v>0</v>
      </c>
      <c r="AF35" s="23">
        <f t="shared" si="9"/>
        <v>0</v>
      </c>
      <c r="AG35" s="23">
        <f>X35-'[1]Viec 12T-2016'!T36</f>
        <v>0</v>
      </c>
      <c r="AH35" s="37" t="b">
        <f>B35='[3]Viec 12T-2016'!B36</f>
        <v>1</v>
      </c>
      <c r="AI35" s="34"/>
    </row>
    <row r="36" spans="1:35" s="11" customFormat="1" ht="19.5" customHeight="1">
      <c r="A36" s="14">
        <v>22</v>
      </c>
      <c r="B36" s="13" t="str">
        <f>'[2]Viec 11T-2017'!B36</f>
        <v>Hà Giang</v>
      </c>
      <c r="C36" s="10">
        <f>'[2]Viec 11T-2017'!C36</f>
        <v>2772</v>
      </c>
      <c r="D36" s="10">
        <v>474</v>
      </c>
      <c r="E36" s="10">
        <v>2298</v>
      </c>
      <c r="F36" s="10">
        <f>'[2]Viec 11T-2017'!F36</f>
        <v>32</v>
      </c>
      <c r="G36" s="10">
        <f>'[2]Viec 11T-2017'!G36</f>
        <v>1</v>
      </c>
      <c r="H36" s="10">
        <f>'[2]Viec 11T-2017'!H36</f>
        <v>2740</v>
      </c>
      <c r="I36" s="10">
        <f>'[2]Viec 11T-2017'!I36</f>
        <v>2349</v>
      </c>
      <c r="J36" s="10">
        <f>'[2]Viec 11T-2017'!J36</f>
        <v>2041</v>
      </c>
      <c r="K36" s="10">
        <f>'[2]Viec 11T-2017'!K36</f>
        <v>26</v>
      </c>
      <c r="L36" s="10">
        <f>'[2]Viec 11T-2017'!L36</f>
        <v>264</v>
      </c>
      <c r="M36" s="10">
        <f>'[2]Viec 11T-2017'!M36</f>
        <v>13</v>
      </c>
      <c r="N36" s="10">
        <f>'[2]Viec 11T-2017'!N36</f>
        <v>0</v>
      </c>
      <c r="O36" s="10">
        <f>'[2]Viec 11T-2017'!O36</f>
        <v>0</v>
      </c>
      <c r="P36" s="10">
        <f>'[2]Viec 11T-2017'!P36</f>
        <v>5</v>
      </c>
      <c r="Q36" s="10">
        <f>'[2]Viec 11T-2017'!Q36</f>
        <v>391</v>
      </c>
      <c r="R36" s="10">
        <f t="shared" si="10"/>
        <v>673</v>
      </c>
      <c r="S36" s="24">
        <f t="shared" si="1"/>
        <v>0.879948914431673</v>
      </c>
      <c r="T36" s="31">
        <v>474</v>
      </c>
      <c r="U36" s="33">
        <f t="shared" si="2"/>
        <v>2298</v>
      </c>
      <c r="V36" s="33">
        <f t="shared" si="3"/>
        <v>0</v>
      </c>
      <c r="W36" s="22">
        <f t="shared" si="11"/>
        <v>282</v>
      </c>
      <c r="X36" s="23">
        <v>98</v>
      </c>
      <c r="Y36" s="32">
        <f t="shared" si="4"/>
        <v>1.8775510204081634</v>
      </c>
      <c r="Z36" s="32">
        <f t="shared" si="5"/>
        <v>0.8572992700729927</v>
      </c>
      <c r="AA36" s="34">
        <f t="shared" si="12"/>
        <v>60</v>
      </c>
      <c r="AB36" s="34">
        <f t="shared" si="13"/>
        <v>9</v>
      </c>
      <c r="AC36" s="23">
        <f t="shared" si="6"/>
        <v>0</v>
      </c>
      <c r="AD36" s="23">
        <f t="shared" si="7"/>
        <v>0</v>
      </c>
      <c r="AE36" s="23">
        <f t="shared" si="8"/>
        <v>0</v>
      </c>
      <c r="AF36" s="23">
        <f t="shared" si="9"/>
        <v>0</v>
      </c>
      <c r="AG36" s="23">
        <f>X36-'[1]Viec 12T-2016'!T37</f>
        <v>0</v>
      </c>
      <c r="AH36" s="37" t="b">
        <f>B36='[3]Viec 12T-2016'!B37</f>
        <v>1</v>
      </c>
      <c r="AI36" s="34"/>
    </row>
    <row r="37" spans="1:35" s="11" customFormat="1" ht="19.5" customHeight="1">
      <c r="A37" s="12">
        <v>23</v>
      </c>
      <c r="B37" s="13" t="str">
        <f>'[2]Viec 11T-2017'!B37</f>
        <v>Hà Nam</v>
      </c>
      <c r="C37" s="10">
        <f>'[2]Viec 11T-2017'!C37</f>
        <v>2904</v>
      </c>
      <c r="D37" s="10">
        <v>969</v>
      </c>
      <c r="E37" s="10">
        <v>1935</v>
      </c>
      <c r="F37" s="10">
        <f>'[2]Viec 11T-2017'!F37</f>
        <v>32</v>
      </c>
      <c r="G37" s="10">
        <f>'[2]Viec 11T-2017'!G37</f>
        <v>0</v>
      </c>
      <c r="H37" s="10">
        <f>'[2]Viec 11T-2017'!H37</f>
        <v>2872</v>
      </c>
      <c r="I37" s="10">
        <f>'[2]Viec 11T-2017'!I37</f>
        <v>2137</v>
      </c>
      <c r="J37" s="10">
        <f>'[2]Viec 11T-2017'!J37</f>
        <v>1678</v>
      </c>
      <c r="K37" s="10">
        <f>'[2]Viec 11T-2017'!K37</f>
        <v>48</v>
      </c>
      <c r="L37" s="10">
        <f>'[2]Viec 11T-2017'!L37</f>
        <v>405</v>
      </c>
      <c r="M37" s="10">
        <f>'[2]Viec 11T-2017'!M37</f>
        <v>0</v>
      </c>
      <c r="N37" s="10">
        <f>'[2]Viec 11T-2017'!N37</f>
        <v>2</v>
      </c>
      <c r="O37" s="10">
        <f>'[2]Viec 11T-2017'!O37</f>
        <v>0</v>
      </c>
      <c r="P37" s="10">
        <f>'[2]Viec 11T-2017'!P37</f>
        <v>4</v>
      </c>
      <c r="Q37" s="10">
        <f>'[2]Viec 11T-2017'!Q37</f>
        <v>735</v>
      </c>
      <c r="R37" s="10">
        <f t="shared" si="10"/>
        <v>1146</v>
      </c>
      <c r="S37" s="24">
        <f t="shared" si="1"/>
        <v>0.8076743097800655</v>
      </c>
      <c r="T37" s="31">
        <v>969</v>
      </c>
      <c r="U37" s="33">
        <f t="shared" si="2"/>
        <v>1935</v>
      </c>
      <c r="V37" s="33">
        <f t="shared" si="3"/>
        <v>0</v>
      </c>
      <c r="W37" s="22">
        <f t="shared" si="11"/>
        <v>411</v>
      </c>
      <c r="X37" s="23">
        <v>156</v>
      </c>
      <c r="Y37" s="32">
        <f t="shared" si="4"/>
        <v>1.6346153846153846</v>
      </c>
      <c r="Z37" s="32">
        <f t="shared" si="5"/>
        <v>0.7440807799442897</v>
      </c>
      <c r="AA37" s="34">
        <f t="shared" si="12"/>
        <v>59</v>
      </c>
      <c r="AB37" s="34">
        <f t="shared" si="13"/>
        <v>24</v>
      </c>
      <c r="AC37" s="23">
        <f t="shared" si="6"/>
        <v>0</v>
      </c>
      <c r="AD37" s="23">
        <f t="shared" si="7"/>
        <v>0</v>
      </c>
      <c r="AE37" s="23">
        <f t="shared" si="8"/>
        <v>0</v>
      </c>
      <c r="AF37" s="23">
        <f t="shared" si="9"/>
        <v>0</v>
      </c>
      <c r="AG37" s="23">
        <f>X37-'[1]Viec 12T-2016'!T38</f>
        <v>0</v>
      </c>
      <c r="AH37" s="37" t="b">
        <f>B37='[3]Viec 12T-2016'!B38</f>
        <v>1</v>
      </c>
      <c r="AI37" s="34"/>
    </row>
    <row r="38" spans="1:35" s="11" customFormat="1" ht="19.5" customHeight="1">
      <c r="A38" s="14">
        <v>24</v>
      </c>
      <c r="B38" s="13" t="str">
        <f>'[2]Viec 11T-2017'!B38</f>
        <v>Hà Nội</v>
      </c>
      <c r="C38" s="10">
        <f>'[2]Viec 11T-2017'!C38</f>
        <v>43635</v>
      </c>
      <c r="D38" s="10">
        <v>15746</v>
      </c>
      <c r="E38" s="10">
        <v>27889</v>
      </c>
      <c r="F38" s="10">
        <f>'[2]Viec 11T-2017'!F38</f>
        <v>996</v>
      </c>
      <c r="G38" s="10">
        <f>'[2]Viec 11T-2017'!G38</f>
        <v>2</v>
      </c>
      <c r="H38" s="10">
        <f>'[2]Viec 11T-2017'!H38</f>
        <v>42639</v>
      </c>
      <c r="I38" s="10">
        <f>'[2]Viec 11T-2017'!I38</f>
        <v>32394</v>
      </c>
      <c r="J38" s="10">
        <f>'[2]Viec 11T-2017'!J38</f>
        <v>22640</v>
      </c>
      <c r="K38" s="10">
        <f>'[2]Viec 11T-2017'!K38</f>
        <v>517</v>
      </c>
      <c r="L38" s="10">
        <f>'[2]Viec 11T-2017'!L38</f>
        <v>9096</v>
      </c>
      <c r="M38" s="10">
        <f>'[2]Viec 11T-2017'!M38</f>
        <v>62</v>
      </c>
      <c r="N38" s="10">
        <f>'[2]Viec 11T-2017'!N38</f>
        <v>45</v>
      </c>
      <c r="O38" s="10">
        <f>'[2]Viec 11T-2017'!O38</f>
        <v>0</v>
      </c>
      <c r="P38" s="10">
        <f>'[2]Viec 11T-2017'!P38</f>
        <v>34</v>
      </c>
      <c r="Q38" s="10">
        <f>'[2]Viec 11T-2017'!Q38</f>
        <v>10245</v>
      </c>
      <c r="R38" s="10">
        <f t="shared" si="10"/>
        <v>19482</v>
      </c>
      <c r="S38" s="24">
        <f t="shared" si="1"/>
        <v>0.7148546027042045</v>
      </c>
      <c r="T38" s="31">
        <v>15746</v>
      </c>
      <c r="U38" s="33">
        <f t="shared" si="2"/>
        <v>27889</v>
      </c>
      <c r="V38" s="33">
        <f t="shared" si="3"/>
        <v>0</v>
      </c>
      <c r="W38" s="22">
        <f t="shared" si="11"/>
        <v>9237</v>
      </c>
      <c r="X38" s="23">
        <v>7127</v>
      </c>
      <c r="Y38" s="32">
        <f t="shared" si="4"/>
        <v>0.29605724708853653</v>
      </c>
      <c r="Z38" s="32">
        <f t="shared" si="5"/>
        <v>0.7597270104833603</v>
      </c>
      <c r="AA38" s="34">
        <f t="shared" si="12"/>
        <v>2</v>
      </c>
      <c r="AB38" s="34">
        <f t="shared" si="13"/>
        <v>41</v>
      </c>
      <c r="AC38" s="23">
        <f t="shared" si="6"/>
        <v>0</v>
      </c>
      <c r="AD38" s="23">
        <f t="shared" si="7"/>
        <v>0</v>
      </c>
      <c r="AE38" s="23">
        <f t="shared" si="8"/>
        <v>0</v>
      </c>
      <c r="AF38" s="23">
        <f t="shared" si="9"/>
        <v>0</v>
      </c>
      <c r="AG38" s="23">
        <f>X38-'[1]Viec 12T-2016'!T39</f>
        <v>0</v>
      </c>
      <c r="AH38" s="37" t="b">
        <f>B38='[3]Viec 12T-2016'!B39</f>
        <v>1</v>
      </c>
      <c r="AI38" s="34"/>
    </row>
    <row r="39" spans="1:35" s="11" customFormat="1" ht="19.5" customHeight="1">
      <c r="A39" s="12">
        <v>25</v>
      </c>
      <c r="B39" s="13" t="str">
        <f>'[2]Viec 11T-2017'!B39</f>
        <v>Hà Tĩnh</v>
      </c>
      <c r="C39" s="10">
        <f>'[2]Viec 11T-2017'!C39</f>
        <v>4417</v>
      </c>
      <c r="D39" s="10">
        <v>951</v>
      </c>
      <c r="E39" s="10">
        <v>3466</v>
      </c>
      <c r="F39" s="10">
        <f>'[2]Viec 11T-2017'!F39</f>
        <v>35</v>
      </c>
      <c r="G39" s="10">
        <f>'[2]Viec 11T-2017'!G39</f>
        <v>0</v>
      </c>
      <c r="H39" s="10">
        <f>'[2]Viec 11T-2017'!H39</f>
        <v>4382</v>
      </c>
      <c r="I39" s="10">
        <f>'[2]Viec 11T-2017'!I39</f>
        <v>3766</v>
      </c>
      <c r="J39" s="10">
        <f>'[2]Viec 11T-2017'!J39</f>
        <v>3292</v>
      </c>
      <c r="K39" s="10">
        <f>'[2]Viec 11T-2017'!K39</f>
        <v>41</v>
      </c>
      <c r="L39" s="10">
        <f>'[2]Viec 11T-2017'!L39</f>
        <v>426</v>
      </c>
      <c r="M39" s="10">
        <f>'[2]Viec 11T-2017'!M39</f>
        <v>6</v>
      </c>
      <c r="N39" s="10">
        <f>'[2]Viec 11T-2017'!N39</f>
        <v>0</v>
      </c>
      <c r="O39" s="10">
        <f>'[2]Viec 11T-2017'!O39</f>
        <v>0</v>
      </c>
      <c r="P39" s="10">
        <f>'[2]Viec 11T-2017'!P39</f>
        <v>1</v>
      </c>
      <c r="Q39" s="10">
        <f>'[2]Viec 11T-2017'!Q39</f>
        <v>616</v>
      </c>
      <c r="R39" s="10">
        <f t="shared" si="10"/>
        <v>1049</v>
      </c>
      <c r="S39" s="24">
        <f t="shared" si="1"/>
        <v>0.8850238980350504</v>
      </c>
      <c r="T39" s="31">
        <v>951</v>
      </c>
      <c r="U39" s="33">
        <f t="shared" si="2"/>
        <v>3466</v>
      </c>
      <c r="V39" s="33">
        <f t="shared" si="3"/>
        <v>0</v>
      </c>
      <c r="W39" s="22">
        <f t="shared" si="11"/>
        <v>433</v>
      </c>
      <c r="X39" s="23">
        <v>408</v>
      </c>
      <c r="Y39" s="32">
        <f t="shared" si="4"/>
        <v>0.061274509803921566</v>
      </c>
      <c r="Z39" s="32">
        <f t="shared" si="5"/>
        <v>0.8594249201277955</v>
      </c>
      <c r="AA39" s="34">
        <f t="shared" si="12"/>
        <v>54</v>
      </c>
      <c r="AB39" s="34">
        <f t="shared" si="13"/>
        <v>8</v>
      </c>
      <c r="AC39" s="23">
        <f t="shared" si="6"/>
        <v>0</v>
      </c>
      <c r="AD39" s="23">
        <f t="shared" si="7"/>
        <v>0</v>
      </c>
      <c r="AE39" s="23">
        <f t="shared" si="8"/>
        <v>0</v>
      </c>
      <c r="AF39" s="23">
        <f t="shared" si="9"/>
        <v>0</v>
      </c>
      <c r="AG39" s="23">
        <f>X39-'[1]Viec 12T-2016'!T40</f>
        <v>0</v>
      </c>
      <c r="AH39" s="37" t="b">
        <f>B39='[3]Viec 12T-2016'!B40</f>
        <v>1</v>
      </c>
      <c r="AI39" s="34"/>
    </row>
    <row r="40" spans="1:35" s="11" customFormat="1" ht="19.5" customHeight="1">
      <c r="A40" s="14">
        <v>26</v>
      </c>
      <c r="B40" s="13" t="str">
        <f>'[2]Viec 11T-2017'!B40</f>
        <v>Hải Dương</v>
      </c>
      <c r="C40" s="10">
        <f>'[2]Viec 11T-2017'!C40</f>
        <v>11228</v>
      </c>
      <c r="D40" s="10">
        <v>2891</v>
      </c>
      <c r="E40" s="10">
        <v>8337</v>
      </c>
      <c r="F40" s="10">
        <f>'[2]Viec 11T-2017'!F40</f>
        <v>143</v>
      </c>
      <c r="G40" s="10">
        <f>'[2]Viec 11T-2017'!G40</f>
        <v>0</v>
      </c>
      <c r="H40" s="10">
        <f>'[2]Viec 11T-2017'!H40</f>
        <v>11085</v>
      </c>
      <c r="I40" s="10">
        <f>'[2]Viec 11T-2017'!I40</f>
        <v>9519</v>
      </c>
      <c r="J40" s="10">
        <f>'[2]Viec 11T-2017'!J40</f>
        <v>7508</v>
      </c>
      <c r="K40" s="10">
        <f>'[2]Viec 11T-2017'!K40</f>
        <v>114</v>
      </c>
      <c r="L40" s="10">
        <f>'[2]Viec 11T-2017'!L40</f>
        <v>1850</v>
      </c>
      <c r="M40" s="10">
        <f>'[2]Viec 11T-2017'!M40</f>
        <v>4</v>
      </c>
      <c r="N40" s="10">
        <f>'[2]Viec 11T-2017'!N40</f>
        <v>6</v>
      </c>
      <c r="O40" s="10">
        <f>'[2]Viec 11T-2017'!O40</f>
        <v>0</v>
      </c>
      <c r="P40" s="10">
        <f>'[2]Viec 11T-2017'!P40</f>
        <v>37</v>
      </c>
      <c r="Q40" s="10">
        <f>'[2]Viec 11T-2017'!Q40</f>
        <v>1566</v>
      </c>
      <c r="R40" s="10">
        <f t="shared" si="10"/>
        <v>3463</v>
      </c>
      <c r="S40" s="24">
        <f t="shared" si="1"/>
        <v>0.8007143607521798</v>
      </c>
      <c r="T40" s="31">
        <v>2891</v>
      </c>
      <c r="U40" s="33">
        <f t="shared" si="2"/>
        <v>8337</v>
      </c>
      <c r="V40" s="33">
        <f t="shared" si="3"/>
        <v>0</v>
      </c>
      <c r="W40" s="22">
        <f t="shared" si="11"/>
        <v>1897</v>
      </c>
      <c r="X40" s="23">
        <v>1444</v>
      </c>
      <c r="Y40" s="32">
        <f t="shared" si="4"/>
        <v>0.3137119113573407</v>
      </c>
      <c r="Z40" s="32">
        <f t="shared" si="5"/>
        <v>0.8587280108254398</v>
      </c>
      <c r="AA40" s="34">
        <f t="shared" si="12"/>
        <v>32</v>
      </c>
      <c r="AB40" s="34">
        <f t="shared" si="13"/>
        <v>26</v>
      </c>
      <c r="AC40" s="23">
        <f t="shared" si="6"/>
        <v>0</v>
      </c>
      <c r="AD40" s="23">
        <f t="shared" si="7"/>
        <v>0</v>
      </c>
      <c r="AE40" s="23">
        <f t="shared" si="8"/>
        <v>0</v>
      </c>
      <c r="AF40" s="23">
        <f t="shared" si="9"/>
        <v>0</v>
      </c>
      <c r="AG40" s="23">
        <f>X40-'[1]Viec 12T-2016'!T41</f>
        <v>0</v>
      </c>
      <c r="AH40" s="37" t="b">
        <f>B40='[3]Viec 12T-2016'!B41</f>
        <v>1</v>
      </c>
      <c r="AI40" s="34"/>
    </row>
    <row r="41" spans="1:35" s="11" customFormat="1" ht="19.5" customHeight="1">
      <c r="A41" s="12">
        <v>27</v>
      </c>
      <c r="B41" s="13" t="str">
        <f>'[2]Viec 11T-2017'!B41</f>
        <v>Hải Phòng</v>
      </c>
      <c r="C41" s="10">
        <f>'[2]Viec 11T-2017'!C41</f>
        <v>16560</v>
      </c>
      <c r="D41" s="10">
        <v>8053</v>
      </c>
      <c r="E41" s="10">
        <v>8507</v>
      </c>
      <c r="F41" s="10">
        <f>'[2]Viec 11T-2017'!F41</f>
        <v>237</v>
      </c>
      <c r="G41" s="10">
        <f>'[2]Viec 11T-2017'!G41</f>
        <v>14</v>
      </c>
      <c r="H41" s="10">
        <f>'[2]Viec 11T-2017'!H41</f>
        <v>16323</v>
      </c>
      <c r="I41" s="10">
        <f>'[2]Viec 11T-2017'!I41</f>
        <v>10615</v>
      </c>
      <c r="J41" s="10">
        <f>'[2]Viec 11T-2017'!J41</f>
        <v>7360</v>
      </c>
      <c r="K41" s="10">
        <f>'[2]Viec 11T-2017'!K41</f>
        <v>256</v>
      </c>
      <c r="L41" s="10">
        <f>'[2]Viec 11T-2017'!L41</f>
        <v>2970</v>
      </c>
      <c r="M41" s="10">
        <f>'[2]Viec 11T-2017'!M41</f>
        <v>8</v>
      </c>
      <c r="N41" s="10">
        <f>'[2]Viec 11T-2017'!N41</f>
        <v>7</v>
      </c>
      <c r="O41" s="10">
        <f>'[2]Viec 11T-2017'!O41</f>
        <v>0</v>
      </c>
      <c r="P41" s="10">
        <f>'[2]Viec 11T-2017'!P41</f>
        <v>14</v>
      </c>
      <c r="Q41" s="10">
        <f>'[2]Viec 11T-2017'!Q41</f>
        <v>5708</v>
      </c>
      <c r="R41" s="10">
        <f t="shared" si="10"/>
        <v>8707</v>
      </c>
      <c r="S41" s="24">
        <f t="shared" si="1"/>
        <v>0.7174752708431464</v>
      </c>
      <c r="T41" s="31">
        <v>8053</v>
      </c>
      <c r="U41" s="33">
        <f t="shared" si="2"/>
        <v>8507</v>
      </c>
      <c r="V41" s="33">
        <f t="shared" si="3"/>
        <v>0</v>
      </c>
      <c r="W41" s="22">
        <f t="shared" si="11"/>
        <v>2999</v>
      </c>
      <c r="X41" s="23">
        <v>2779</v>
      </c>
      <c r="Y41" s="32">
        <f t="shared" si="4"/>
        <v>0.07916516732637639</v>
      </c>
      <c r="Z41" s="32">
        <f t="shared" si="5"/>
        <v>0.6503093794032959</v>
      </c>
      <c r="AA41" s="34">
        <f t="shared" si="12"/>
        <v>16</v>
      </c>
      <c r="AB41" s="34">
        <f t="shared" si="13"/>
        <v>39</v>
      </c>
      <c r="AC41" s="23">
        <f t="shared" si="6"/>
        <v>0</v>
      </c>
      <c r="AD41" s="23">
        <f t="shared" si="7"/>
        <v>0</v>
      </c>
      <c r="AE41" s="23">
        <f t="shared" si="8"/>
        <v>0</v>
      </c>
      <c r="AF41" s="23">
        <f t="shared" si="9"/>
        <v>0</v>
      </c>
      <c r="AG41" s="23">
        <f>X41-'[1]Viec 12T-2016'!T42</f>
        <v>0</v>
      </c>
      <c r="AH41" s="37" t="b">
        <f>B41='[3]Viec 12T-2016'!B42</f>
        <v>1</v>
      </c>
      <c r="AI41" s="34"/>
    </row>
    <row r="42" spans="1:35" s="11" customFormat="1" ht="19.5" customHeight="1">
      <c r="A42" s="14">
        <v>28</v>
      </c>
      <c r="B42" s="13" t="str">
        <f>'[2]Viec 11T-2017'!B42</f>
        <v>Hậu Giang</v>
      </c>
      <c r="C42" s="10">
        <f>'[2]Viec 11T-2017'!C42</f>
        <v>9724</v>
      </c>
      <c r="D42" s="10">
        <v>3647</v>
      </c>
      <c r="E42" s="10">
        <v>6077</v>
      </c>
      <c r="F42" s="10">
        <f>'[2]Viec 11T-2017'!F42</f>
        <v>154</v>
      </c>
      <c r="G42" s="10">
        <f>'[2]Viec 11T-2017'!G42</f>
        <v>1</v>
      </c>
      <c r="H42" s="10">
        <f>'[2]Viec 11T-2017'!H42</f>
        <v>9570</v>
      </c>
      <c r="I42" s="10">
        <f>'[2]Viec 11T-2017'!I42</f>
        <v>8198</v>
      </c>
      <c r="J42" s="10">
        <f>'[2]Viec 11T-2017'!J42</f>
        <v>4985</v>
      </c>
      <c r="K42" s="10">
        <f>'[2]Viec 11T-2017'!K42</f>
        <v>193</v>
      </c>
      <c r="L42" s="10">
        <f>'[2]Viec 11T-2017'!L42</f>
        <v>2941</v>
      </c>
      <c r="M42" s="10">
        <f>'[2]Viec 11T-2017'!M42</f>
        <v>62</v>
      </c>
      <c r="N42" s="10">
        <f>'[2]Viec 11T-2017'!N42</f>
        <v>2</v>
      </c>
      <c r="O42" s="10">
        <f>'[2]Viec 11T-2017'!O42</f>
        <v>0</v>
      </c>
      <c r="P42" s="10">
        <f>'[2]Viec 11T-2017'!P42</f>
        <v>15</v>
      </c>
      <c r="Q42" s="10">
        <f>'[2]Viec 11T-2017'!Q42</f>
        <v>1372</v>
      </c>
      <c r="R42" s="10">
        <f t="shared" si="10"/>
        <v>4392</v>
      </c>
      <c r="S42" s="24">
        <f t="shared" si="1"/>
        <v>0.6316174676750427</v>
      </c>
      <c r="T42" s="31">
        <v>3647</v>
      </c>
      <c r="U42" s="33">
        <f t="shared" si="2"/>
        <v>6077</v>
      </c>
      <c r="V42" s="33">
        <f t="shared" si="3"/>
        <v>0</v>
      </c>
      <c r="W42" s="22">
        <f t="shared" si="11"/>
        <v>3020</v>
      </c>
      <c r="X42" s="23">
        <v>2523</v>
      </c>
      <c r="Y42" s="32">
        <f t="shared" si="4"/>
        <v>0.1969877130400317</v>
      </c>
      <c r="Z42" s="32">
        <f t="shared" si="5"/>
        <v>0.8566353187042842</v>
      </c>
      <c r="AA42" s="34">
        <f t="shared" si="12"/>
        <v>35</v>
      </c>
      <c r="AB42" s="34">
        <f t="shared" si="13"/>
        <v>62</v>
      </c>
      <c r="AC42" s="23">
        <f t="shared" si="6"/>
        <v>0</v>
      </c>
      <c r="AD42" s="23">
        <f t="shared" si="7"/>
        <v>0</v>
      </c>
      <c r="AE42" s="23">
        <f t="shared" si="8"/>
        <v>0</v>
      </c>
      <c r="AF42" s="23">
        <f t="shared" si="9"/>
        <v>0</v>
      </c>
      <c r="AG42" s="23">
        <f>X42-'[1]Viec 12T-2016'!T43</f>
        <v>0</v>
      </c>
      <c r="AH42" s="37" t="b">
        <f>B42='[3]Viec 12T-2016'!B43</f>
        <v>1</v>
      </c>
      <c r="AI42" s="34"/>
    </row>
    <row r="43" spans="1:35" s="11" customFormat="1" ht="19.5" customHeight="1">
      <c r="A43" s="12">
        <v>29</v>
      </c>
      <c r="B43" s="13" t="str">
        <f>'[2]Viec 11T-2017'!B43</f>
        <v>Hòa Bình</v>
      </c>
      <c r="C43" s="10">
        <f>'[2]Viec 11T-2017'!C43</f>
        <v>4477</v>
      </c>
      <c r="D43" s="10">
        <v>585</v>
      </c>
      <c r="E43" s="10">
        <v>3892</v>
      </c>
      <c r="F43" s="10">
        <f>'[2]Viec 11T-2017'!F43</f>
        <v>81</v>
      </c>
      <c r="G43" s="10">
        <f>'[2]Viec 11T-2017'!G43</f>
        <v>0</v>
      </c>
      <c r="H43" s="10">
        <f>'[2]Viec 11T-2017'!H43</f>
        <v>4396</v>
      </c>
      <c r="I43" s="10">
        <f>'[2]Viec 11T-2017'!I43</f>
        <v>3897</v>
      </c>
      <c r="J43" s="10">
        <f>'[2]Viec 11T-2017'!J43</f>
        <v>3422</v>
      </c>
      <c r="K43" s="10">
        <f>'[2]Viec 11T-2017'!K43</f>
        <v>34</v>
      </c>
      <c r="L43" s="10">
        <f>'[2]Viec 11T-2017'!L43</f>
        <v>409</v>
      </c>
      <c r="M43" s="10">
        <f>'[2]Viec 11T-2017'!M43</f>
        <v>8</v>
      </c>
      <c r="N43" s="10">
        <f>'[2]Viec 11T-2017'!N43</f>
        <v>0</v>
      </c>
      <c r="O43" s="10">
        <f>'[2]Viec 11T-2017'!O43</f>
        <v>0</v>
      </c>
      <c r="P43" s="10">
        <f>'[2]Viec 11T-2017'!P43</f>
        <v>24</v>
      </c>
      <c r="Q43" s="10">
        <f>'[2]Viec 11T-2017'!Q43</f>
        <v>499</v>
      </c>
      <c r="R43" s="10">
        <f t="shared" si="10"/>
        <v>940</v>
      </c>
      <c r="S43" s="24">
        <f t="shared" si="1"/>
        <v>0.8868360277136259</v>
      </c>
      <c r="T43" s="31">
        <v>35230</v>
      </c>
      <c r="U43" s="33">
        <f t="shared" si="2"/>
        <v>-30753</v>
      </c>
      <c r="V43" s="33">
        <f t="shared" si="3"/>
        <v>-34645</v>
      </c>
      <c r="W43" s="22">
        <f t="shared" si="11"/>
        <v>441</v>
      </c>
      <c r="X43" s="23">
        <v>18841</v>
      </c>
      <c r="Y43" s="32">
        <f t="shared" si="4"/>
        <v>-0.976593599065867</v>
      </c>
      <c r="Z43" s="32">
        <f t="shared" si="5"/>
        <v>0.8864877161055505</v>
      </c>
      <c r="AA43" s="34">
        <f t="shared" si="12"/>
        <v>53</v>
      </c>
      <c r="AB43" s="34">
        <f t="shared" si="13"/>
        <v>7</v>
      </c>
      <c r="AC43" s="23">
        <f t="shared" si="6"/>
        <v>0</v>
      </c>
      <c r="AD43" s="23">
        <f t="shared" si="7"/>
        <v>0</v>
      </c>
      <c r="AE43" s="23">
        <f t="shared" si="8"/>
        <v>0</v>
      </c>
      <c r="AF43" s="23">
        <f t="shared" si="9"/>
        <v>0</v>
      </c>
      <c r="AG43" s="23">
        <f>X43-'[1]Viec 12T-2016'!T45</f>
        <v>0</v>
      </c>
      <c r="AH43" s="37" t="b">
        <f>B43='[3]Viec 12T-2016'!B44</f>
        <v>0</v>
      </c>
      <c r="AI43" s="34"/>
    </row>
    <row r="44" spans="1:35" s="11" customFormat="1" ht="19.5" customHeight="1">
      <c r="A44" s="14">
        <v>30</v>
      </c>
      <c r="B44" s="13" t="str">
        <f>'[2]Viec 11T-2017'!B44</f>
        <v>Hồ Chí Minh</v>
      </c>
      <c r="C44" s="10">
        <f>'[2]Viec 11T-2017'!C44</f>
        <v>102273</v>
      </c>
      <c r="D44" s="10">
        <v>35230</v>
      </c>
      <c r="E44" s="10">
        <v>67043</v>
      </c>
      <c r="F44" s="10">
        <f>'[2]Viec 11T-2017'!F44</f>
        <v>1256</v>
      </c>
      <c r="G44" s="10">
        <f>'[2]Viec 11T-2017'!G44</f>
        <v>0</v>
      </c>
      <c r="H44" s="10">
        <f>'[2]Viec 11T-2017'!H44</f>
        <v>101017</v>
      </c>
      <c r="I44" s="10">
        <f>'[2]Viec 11T-2017'!I44</f>
        <v>82549</v>
      </c>
      <c r="J44" s="10">
        <f>'[2]Viec 11T-2017'!J44</f>
        <v>51713</v>
      </c>
      <c r="K44" s="10">
        <f>'[2]Viec 11T-2017'!K44</f>
        <v>920</v>
      </c>
      <c r="L44" s="10">
        <f>'[2]Viec 11T-2017'!L44</f>
        <v>28859</v>
      </c>
      <c r="M44" s="10">
        <f>'[2]Viec 11T-2017'!M44</f>
        <v>639</v>
      </c>
      <c r="N44" s="10">
        <f>'[2]Viec 11T-2017'!N44</f>
        <v>101</v>
      </c>
      <c r="O44" s="10">
        <f>'[2]Viec 11T-2017'!O44</f>
        <v>1</v>
      </c>
      <c r="P44" s="10">
        <f>'[2]Viec 11T-2017'!P44</f>
        <v>316</v>
      </c>
      <c r="Q44" s="10">
        <f>'[2]Viec 11T-2017'!Q44</f>
        <v>18468</v>
      </c>
      <c r="R44" s="10">
        <f t="shared" si="10"/>
        <v>48384</v>
      </c>
      <c r="S44" s="24">
        <f t="shared" si="1"/>
        <v>0.6375970635622479</v>
      </c>
      <c r="T44" s="31">
        <v>585</v>
      </c>
      <c r="U44" s="33">
        <f t="shared" si="2"/>
        <v>101688</v>
      </c>
      <c r="V44" s="33">
        <f t="shared" si="3"/>
        <v>34645</v>
      </c>
      <c r="W44" s="22">
        <f t="shared" si="11"/>
        <v>29916</v>
      </c>
      <c r="X44" s="23">
        <v>159</v>
      </c>
      <c r="Y44" s="32">
        <f t="shared" si="4"/>
        <v>187.1509433962264</v>
      </c>
      <c r="Z44" s="32">
        <f t="shared" si="5"/>
        <v>0.8171792866547215</v>
      </c>
      <c r="AA44" s="34">
        <f t="shared" si="12"/>
        <v>1</v>
      </c>
      <c r="AB44" s="34">
        <f t="shared" si="13"/>
        <v>61</v>
      </c>
      <c r="AC44" s="23">
        <f t="shared" si="6"/>
        <v>0</v>
      </c>
      <c r="AD44" s="23">
        <f t="shared" si="7"/>
        <v>0</v>
      </c>
      <c r="AE44" s="23">
        <f t="shared" si="8"/>
        <v>0</v>
      </c>
      <c r="AF44" s="23">
        <f t="shared" si="9"/>
        <v>0</v>
      </c>
      <c r="AG44" s="23">
        <f>X44-'[1]Viec 12T-2016'!T44</f>
        <v>0</v>
      </c>
      <c r="AH44" s="37" t="b">
        <f>B44='[3]Viec 12T-2016'!B45</f>
        <v>0</v>
      </c>
      <c r="AI44" s="34"/>
    </row>
    <row r="45" spans="1:35" s="11" customFormat="1" ht="19.5" customHeight="1">
      <c r="A45" s="12">
        <v>31</v>
      </c>
      <c r="B45" s="13" t="str">
        <f>'[2]Viec 11T-2017'!B45</f>
        <v>Hưng Yên</v>
      </c>
      <c r="C45" s="10">
        <f>'[2]Viec 11T-2017'!C45</f>
        <v>6348</v>
      </c>
      <c r="D45" s="10">
        <v>1874</v>
      </c>
      <c r="E45" s="10">
        <v>4474</v>
      </c>
      <c r="F45" s="10">
        <f>'[2]Viec 11T-2017'!F45</f>
        <v>122</v>
      </c>
      <c r="G45" s="10">
        <f>'[2]Viec 11T-2017'!G45</f>
        <v>5</v>
      </c>
      <c r="H45" s="10">
        <f>'[2]Viec 11T-2017'!H45</f>
        <v>6226</v>
      </c>
      <c r="I45" s="10">
        <f>'[2]Viec 11T-2017'!I45</f>
        <v>5044</v>
      </c>
      <c r="J45" s="10">
        <f>'[2]Viec 11T-2017'!J45</f>
        <v>4036</v>
      </c>
      <c r="K45" s="10">
        <f>'[2]Viec 11T-2017'!K45</f>
        <v>117</v>
      </c>
      <c r="L45" s="10">
        <f>'[2]Viec 11T-2017'!L45</f>
        <v>848</v>
      </c>
      <c r="M45" s="10">
        <f>'[2]Viec 11T-2017'!M45</f>
        <v>4</v>
      </c>
      <c r="N45" s="10">
        <f>'[2]Viec 11T-2017'!N45</f>
        <v>10</v>
      </c>
      <c r="O45" s="10">
        <f>'[2]Viec 11T-2017'!O45</f>
        <v>0</v>
      </c>
      <c r="P45" s="10">
        <f>'[2]Viec 11T-2017'!P45</f>
        <v>29</v>
      </c>
      <c r="Q45" s="10">
        <f>'[2]Viec 11T-2017'!Q45</f>
        <v>1182</v>
      </c>
      <c r="R45" s="10">
        <f t="shared" si="10"/>
        <v>2073</v>
      </c>
      <c r="S45" s="24">
        <f t="shared" si="1"/>
        <v>0.8233544805709754</v>
      </c>
      <c r="T45" s="31">
        <v>1874</v>
      </c>
      <c r="U45" s="33">
        <f t="shared" si="2"/>
        <v>4474</v>
      </c>
      <c r="V45" s="33">
        <f t="shared" si="3"/>
        <v>0</v>
      </c>
      <c r="W45" s="22">
        <f t="shared" si="11"/>
        <v>891</v>
      </c>
      <c r="X45" s="23">
        <v>634</v>
      </c>
      <c r="Y45" s="32">
        <f t="shared" si="4"/>
        <v>0.40536277602523657</v>
      </c>
      <c r="Z45" s="32">
        <f t="shared" si="5"/>
        <v>0.8101509797622872</v>
      </c>
      <c r="AA45" s="34">
        <f t="shared" si="12"/>
        <v>45</v>
      </c>
      <c r="AB45" s="34">
        <f t="shared" si="13"/>
        <v>17</v>
      </c>
      <c r="AC45" s="23">
        <f t="shared" si="6"/>
        <v>0</v>
      </c>
      <c r="AD45" s="23">
        <f t="shared" si="7"/>
        <v>0</v>
      </c>
      <c r="AE45" s="23">
        <f t="shared" si="8"/>
        <v>0</v>
      </c>
      <c r="AF45" s="23">
        <f t="shared" si="9"/>
        <v>0</v>
      </c>
      <c r="AG45" s="23">
        <f>X45-'[1]Viec 12T-2016'!T46</f>
        <v>0</v>
      </c>
      <c r="AH45" s="37" t="b">
        <f>B45='[3]Viec 12T-2016'!B46</f>
        <v>1</v>
      </c>
      <c r="AI45" s="34"/>
    </row>
    <row r="46" spans="1:35" s="11" customFormat="1" ht="19.5" customHeight="1">
      <c r="A46" s="14">
        <v>32</v>
      </c>
      <c r="B46" s="13" t="str">
        <f>'[2]Viec 11T-2017'!B46</f>
        <v>Kiên Giang</v>
      </c>
      <c r="C46" s="10">
        <f>'[2]Viec 11T-2017'!C46</f>
        <v>20862</v>
      </c>
      <c r="D46" s="10">
        <v>7120</v>
      </c>
      <c r="E46" s="10">
        <v>13742</v>
      </c>
      <c r="F46" s="10">
        <f>'[2]Viec 11T-2017'!F46</f>
        <v>251</v>
      </c>
      <c r="G46" s="10">
        <f>'[2]Viec 11T-2017'!G46</f>
        <v>1</v>
      </c>
      <c r="H46" s="10">
        <f>'[2]Viec 11T-2017'!H46</f>
        <v>20611</v>
      </c>
      <c r="I46" s="10">
        <f>'[2]Viec 11T-2017'!I46</f>
        <v>16732</v>
      </c>
      <c r="J46" s="10">
        <f>'[2]Viec 11T-2017'!J46</f>
        <v>11455</v>
      </c>
      <c r="K46" s="10">
        <f>'[2]Viec 11T-2017'!K46</f>
        <v>478</v>
      </c>
      <c r="L46" s="10">
        <f>'[2]Viec 11T-2017'!L46</f>
        <v>4662</v>
      </c>
      <c r="M46" s="10">
        <f>'[2]Viec 11T-2017'!M46</f>
        <v>95</v>
      </c>
      <c r="N46" s="10">
        <f>'[2]Viec 11T-2017'!N46</f>
        <v>7</v>
      </c>
      <c r="O46" s="10">
        <f>'[2]Viec 11T-2017'!O46</f>
        <v>4</v>
      </c>
      <c r="P46" s="10">
        <f>'[2]Viec 11T-2017'!P46</f>
        <v>31</v>
      </c>
      <c r="Q46" s="10">
        <f>'[2]Viec 11T-2017'!Q46</f>
        <v>3879</v>
      </c>
      <c r="R46" s="10">
        <f t="shared" si="10"/>
        <v>8678</v>
      </c>
      <c r="S46" s="24">
        <f aca="true" t="shared" si="14" ref="S46:S77">(J46+K46)/I46</f>
        <v>0.713184317475496</v>
      </c>
      <c r="T46" s="31">
        <v>4760</v>
      </c>
      <c r="U46" s="33">
        <f aca="true" t="shared" si="15" ref="U46:U77">C46-T46</f>
        <v>16102</v>
      </c>
      <c r="V46" s="33">
        <f aca="true" t="shared" si="16" ref="V46:V77">D46-T46</f>
        <v>2360</v>
      </c>
      <c r="W46" s="22">
        <f t="shared" si="11"/>
        <v>4799</v>
      </c>
      <c r="X46" s="23">
        <v>2274</v>
      </c>
      <c r="Y46" s="32">
        <f aca="true" t="shared" si="17" ref="Y46:Y77">(W46-X46)/X46</f>
        <v>1.1103781882145998</v>
      </c>
      <c r="Z46" s="32">
        <f aca="true" t="shared" si="18" ref="Z46:Z77">I46/H46</f>
        <v>0.8117995245257387</v>
      </c>
      <c r="AA46" s="34">
        <f t="shared" si="12"/>
        <v>8</v>
      </c>
      <c r="AB46" s="34">
        <f t="shared" si="13"/>
        <v>42</v>
      </c>
      <c r="AC46" s="23">
        <f aca="true" t="shared" si="19" ref="AC46:AC77">C46-D46-E46</f>
        <v>0</v>
      </c>
      <c r="AD46" s="23">
        <f aca="true" t="shared" si="20" ref="AD46:AD77">C46-F46-H46</f>
        <v>0</v>
      </c>
      <c r="AE46" s="23">
        <f aca="true" t="shared" si="21" ref="AE46:AE77">H46-I46-Q46</f>
        <v>0</v>
      </c>
      <c r="AF46" s="23">
        <f aca="true" t="shared" si="22" ref="AF46:AF77">I46-J46-K46-L46-M46-N46-O46-P46</f>
        <v>0</v>
      </c>
      <c r="AG46" s="23">
        <f>X46-'[1]Viec 12T-2016'!T49</f>
        <v>0</v>
      </c>
      <c r="AH46" s="37" t="b">
        <f>B46='[3]Viec 12T-2016'!B47</f>
        <v>0</v>
      </c>
      <c r="AI46" s="34"/>
    </row>
    <row r="47" spans="1:35" s="11" customFormat="1" ht="19.5" customHeight="1">
      <c r="A47" s="12">
        <v>33</v>
      </c>
      <c r="B47" s="13" t="str">
        <f>'[2]Viec 11T-2017'!B47</f>
        <v>Kon Tum</v>
      </c>
      <c r="C47" s="10">
        <f>'[2]Viec 11T-2017'!C47</f>
        <v>3863</v>
      </c>
      <c r="D47" s="10">
        <v>896</v>
      </c>
      <c r="E47" s="10">
        <v>2967</v>
      </c>
      <c r="F47" s="10">
        <f>'[2]Viec 11T-2017'!F47</f>
        <v>59</v>
      </c>
      <c r="G47" s="10">
        <f>'[2]Viec 11T-2017'!G47</f>
        <v>23</v>
      </c>
      <c r="H47" s="10">
        <f>'[2]Viec 11T-2017'!H47</f>
        <v>3804</v>
      </c>
      <c r="I47" s="10">
        <f>'[2]Viec 11T-2017'!I47</f>
        <v>3227</v>
      </c>
      <c r="J47" s="10">
        <f>'[2]Viec 11T-2017'!J47</f>
        <v>2545</v>
      </c>
      <c r="K47" s="10">
        <f>'[2]Viec 11T-2017'!K47</f>
        <v>37</v>
      </c>
      <c r="L47" s="10">
        <f>'[2]Viec 11T-2017'!L47</f>
        <v>607</v>
      </c>
      <c r="M47" s="10">
        <f>'[2]Viec 11T-2017'!M47</f>
        <v>36</v>
      </c>
      <c r="N47" s="10">
        <f>'[2]Viec 11T-2017'!N47</f>
        <v>2</v>
      </c>
      <c r="O47" s="10">
        <f>'[2]Viec 11T-2017'!O47</f>
        <v>0</v>
      </c>
      <c r="P47" s="10">
        <f>'[2]Viec 11T-2017'!P47</f>
        <v>0</v>
      </c>
      <c r="Q47" s="10">
        <f>'[2]Viec 11T-2017'!Q47</f>
        <v>577</v>
      </c>
      <c r="R47" s="10">
        <f aca="true" t="shared" si="23" ref="R47:R78">L47+M47+N47+O47+P47+Q47</f>
        <v>1222</v>
      </c>
      <c r="S47" s="24">
        <f t="shared" si="14"/>
        <v>0.8001239541369694</v>
      </c>
      <c r="T47" s="31">
        <v>7120</v>
      </c>
      <c r="U47" s="33">
        <f t="shared" si="15"/>
        <v>-3257</v>
      </c>
      <c r="V47" s="33">
        <f t="shared" si="16"/>
        <v>-6224</v>
      </c>
      <c r="W47" s="22">
        <f aca="true" t="shared" si="24" ref="W47:W77">L47+M47+N47+O47+P47</f>
        <v>645</v>
      </c>
      <c r="X47" s="23">
        <v>3967</v>
      </c>
      <c r="Y47" s="32">
        <f t="shared" si="17"/>
        <v>-0.8374086211242753</v>
      </c>
      <c r="Z47" s="32">
        <f t="shared" si="18"/>
        <v>0.8483175604626709</v>
      </c>
      <c r="AA47" s="34">
        <f aca="true" t="shared" si="25" ref="AA47:AA77">RANK(C47,$C$15:$C$77)</f>
        <v>56</v>
      </c>
      <c r="AB47" s="34">
        <f aca="true" t="shared" si="26" ref="AB47:AB77">RANK(S47,$S$15:$S$77)</f>
        <v>27</v>
      </c>
      <c r="AC47" s="23">
        <f t="shared" si="19"/>
        <v>0</v>
      </c>
      <c r="AD47" s="23">
        <f t="shared" si="20"/>
        <v>0</v>
      </c>
      <c r="AE47" s="23">
        <f t="shared" si="21"/>
        <v>0</v>
      </c>
      <c r="AF47" s="23">
        <f t="shared" si="22"/>
        <v>0</v>
      </c>
      <c r="AG47" s="23">
        <f>X47-'[1]Viec 12T-2016'!T47</f>
        <v>0</v>
      </c>
      <c r="AH47" s="37" t="b">
        <f>B47='[3]Viec 12T-2016'!B48</f>
        <v>0</v>
      </c>
      <c r="AI47" s="34"/>
    </row>
    <row r="48" spans="1:35" s="11" customFormat="1" ht="19.5" customHeight="1">
      <c r="A48" s="14">
        <v>34</v>
      </c>
      <c r="B48" s="13" t="str">
        <f>'[2]Viec 11T-2017'!B48</f>
        <v>Khánh Hòa</v>
      </c>
      <c r="C48" s="10">
        <f>'[2]Viec 11T-2017'!C48</f>
        <v>13019</v>
      </c>
      <c r="D48" s="10">
        <v>4760</v>
      </c>
      <c r="E48" s="10">
        <v>8259</v>
      </c>
      <c r="F48" s="10">
        <f>'[2]Viec 11T-2017'!F48</f>
        <v>56</v>
      </c>
      <c r="G48" s="10">
        <f>'[2]Viec 11T-2017'!G48</f>
        <v>19</v>
      </c>
      <c r="H48" s="10">
        <f>'[2]Viec 11T-2017'!H48</f>
        <v>12963</v>
      </c>
      <c r="I48" s="10">
        <f>'[2]Viec 11T-2017'!I48</f>
        <v>10133</v>
      </c>
      <c r="J48" s="10">
        <f>'[2]Viec 11T-2017'!J48</f>
        <v>7257</v>
      </c>
      <c r="K48" s="10">
        <f>'[2]Viec 11T-2017'!K48</f>
        <v>163</v>
      </c>
      <c r="L48" s="10">
        <f>'[2]Viec 11T-2017'!L48</f>
        <v>2653</v>
      </c>
      <c r="M48" s="10">
        <f>'[2]Viec 11T-2017'!M48</f>
        <v>41</v>
      </c>
      <c r="N48" s="10">
        <f>'[2]Viec 11T-2017'!N48</f>
        <v>6</v>
      </c>
      <c r="O48" s="10">
        <f>'[2]Viec 11T-2017'!O48</f>
        <v>0</v>
      </c>
      <c r="P48" s="10">
        <f>'[2]Viec 11T-2017'!P48</f>
        <v>13</v>
      </c>
      <c r="Q48" s="10">
        <f>'[2]Viec 11T-2017'!Q48</f>
        <v>2830</v>
      </c>
      <c r="R48" s="10">
        <f t="shared" si="23"/>
        <v>5543</v>
      </c>
      <c r="S48" s="24">
        <f t="shared" si="14"/>
        <v>0.7322609296358433</v>
      </c>
      <c r="T48" s="31">
        <v>896</v>
      </c>
      <c r="U48" s="33">
        <f t="shared" si="15"/>
        <v>12123</v>
      </c>
      <c r="V48" s="33">
        <f t="shared" si="16"/>
        <v>3864</v>
      </c>
      <c r="W48" s="22">
        <f t="shared" si="24"/>
        <v>2713</v>
      </c>
      <c r="X48" s="23">
        <v>434</v>
      </c>
      <c r="Y48" s="32">
        <f t="shared" si="17"/>
        <v>5.251152073732719</v>
      </c>
      <c r="Z48" s="32">
        <f t="shared" si="18"/>
        <v>0.7816863380390342</v>
      </c>
      <c r="AA48" s="34">
        <f t="shared" si="25"/>
        <v>26</v>
      </c>
      <c r="AB48" s="34">
        <f t="shared" si="26"/>
        <v>34</v>
      </c>
      <c r="AC48" s="23">
        <f t="shared" si="19"/>
        <v>0</v>
      </c>
      <c r="AD48" s="23">
        <f t="shared" si="20"/>
        <v>0</v>
      </c>
      <c r="AE48" s="23">
        <f t="shared" si="21"/>
        <v>0</v>
      </c>
      <c r="AF48" s="23">
        <f t="shared" si="22"/>
        <v>0</v>
      </c>
      <c r="AG48" s="23">
        <f>X48-'[1]Viec 12T-2016'!T48</f>
        <v>0</v>
      </c>
      <c r="AH48" s="37" t="b">
        <f>B48='[3]Viec 12T-2016'!B49</f>
        <v>0</v>
      </c>
      <c r="AI48" s="34"/>
    </row>
    <row r="49" spans="1:35" s="11" customFormat="1" ht="19.5" customHeight="1">
      <c r="A49" s="12">
        <v>35</v>
      </c>
      <c r="B49" s="13" t="str">
        <f>'[2]Viec 11T-2017'!B49</f>
        <v>Lai Châu</v>
      </c>
      <c r="C49" s="10">
        <f>'[2]Viec 11T-2017'!C49</f>
        <v>1787</v>
      </c>
      <c r="D49" s="10">
        <v>230</v>
      </c>
      <c r="E49" s="10">
        <v>1557</v>
      </c>
      <c r="F49" s="10">
        <f>'[2]Viec 11T-2017'!F49</f>
        <v>27</v>
      </c>
      <c r="G49" s="10">
        <f>'[2]Viec 11T-2017'!G49</f>
        <v>0</v>
      </c>
      <c r="H49" s="10">
        <f>'[2]Viec 11T-2017'!H49</f>
        <v>1760</v>
      </c>
      <c r="I49" s="10">
        <f>'[2]Viec 11T-2017'!I49</f>
        <v>1575</v>
      </c>
      <c r="J49" s="10">
        <f>'[2]Viec 11T-2017'!J49</f>
        <v>1432</v>
      </c>
      <c r="K49" s="10">
        <f>'[2]Viec 11T-2017'!K49</f>
        <v>11</v>
      </c>
      <c r="L49" s="10">
        <f>'[2]Viec 11T-2017'!L49</f>
        <v>122</v>
      </c>
      <c r="M49" s="10">
        <f>'[2]Viec 11T-2017'!M49</f>
        <v>0</v>
      </c>
      <c r="N49" s="10">
        <f>'[2]Viec 11T-2017'!N49</f>
        <v>0</v>
      </c>
      <c r="O49" s="10">
        <f>'[2]Viec 11T-2017'!O49</f>
        <v>0</v>
      </c>
      <c r="P49" s="10">
        <f>'[2]Viec 11T-2017'!P49</f>
        <v>10</v>
      </c>
      <c r="Q49" s="10">
        <f>'[2]Viec 11T-2017'!Q49</f>
        <v>185</v>
      </c>
      <c r="R49" s="10">
        <f t="shared" si="23"/>
        <v>317</v>
      </c>
      <c r="S49" s="24">
        <f t="shared" si="14"/>
        <v>0.9161904761904762</v>
      </c>
      <c r="T49" s="31">
        <v>230</v>
      </c>
      <c r="U49" s="33">
        <f t="shared" si="15"/>
        <v>1557</v>
      </c>
      <c r="V49" s="33">
        <f t="shared" si="16"/>
        <v>0</v>
      </c>
      <c r="W49" s="22">
        <f t="shared" si="24"/>
        <v>132</v>
      </c>
      <c r="X49" s="23">
        <v>61</v>
      </c>
      <c r="Y49" s="32">
        <f t="shared" si="17"/>
        <v>1.1639344262295082</v>
      </c>
      <c r="Z49" s="32">
        <f t="shared" si="18"/>
        <v>0.8948863636363636</v>
      </c>
      <c r="AA49" s="34">
        <f t="shared" si="25"/>
        <v>63</v>
      </c>
      <c r="AB49" s="34">
        <f t="shared" si="26"/>
        <v>3</v>
      </c>
      <c r="AC49" s="23">
        <f t="shared" si="19"/>
        <v>0</v>
      </c>
      <c r="AD49" s="23">
        <f t="shared" si="20"/>
        <v>0</v>
      </c>
      <c r="AE49" s="23">
        <f t="shared" si="21"/>
        <v>0</v>
      </c>
      <c r="AF49" s="23">
        <f t="shared" si="22"/>
        <v>0</v>
      </c>
      <c r="AG49" s="23">
        <f>X49-'[1]Viec 12T-2016'!T50</f>
        <v>0</v>
      </c>
      <c r="AH49" s="37" t="b">
        <f>B49='[3]Viec 12T-2016'!B50</f>
        <v>1</v>
      </c>
      <c r="AI49" s="34"/>
    </row>
    <row r="50" spans="1:35" s="11" customFormat="1" ht="19.5" customHeight="1">
      <c r="A50" s="14">
        <v>36</v>
      </c>
      <c r="B50" s="13" t="str">
        <f>'[2]Viec 11T-2017'!B50</f>
        <v>Lạng Sơn</v>
      </c>
      <c r="C50" s="10">
        <f>'[2]Viec 11T-2017'!C50</f>
        <v>6110</v>
      </c>
      <c r="D50" s="10">
        <v>1513</v>
      </c>
      <c r="E50" s="10">
        <v>4597</v>
      </c>
      <c r="F50" s="10">
        <f>'[2]Viec 11T-2017'!F50</f>
        <v>161</v>
      </c>
      <c r="G50" s="10">
        <f>'[2]Viec 11T-2017'!G50</f>
        <v>0</v>
      </c>
      <c r="H50" s="10">
        <f>'[2]Viec 11T-2017'!H50</f>
        <v>5949</v>
      </c>
      <c r="I50" s="10">
        <f>'[2]Viec 11T-2017'!I50</f>
        <v>4907</v>
      </c>
      <c r="J50" s="10">
        <f>'[2]Viec 11T-2017'!J50</f>
        <v>3900</v>
      </c>
      <c r="K50" s="10">
        <f>'[2]Viec 11T-2017'!K50</f>
        <v>66</v>
      </c>
      <c r="L50" s="10">
        <f>'[2]Viec 11T-2017'!L50</f>
        <v>919</v>
      </c>
      <c r="M50" s="10">
        <f>'[2]Viec 11T-2017'!M50</f>
        <v>4</v>
      </c>
      <c r="N50" s="10">
        <f>'[2]Viec 11T-2017'!N50</f>
        <v>7</v>
      </c>
      <c r="O50" s="10">
        <f>'[2]Viec 11T-2017'!O50</f>
        <v>0</v>
      </c>
      <c r="P50" s="10">
        <f>'[2]Viec 11T-2017'!P50</f>
        <v>11</v>
      </c>
      <c r="Q50" s="10">
        <f>'[2]Viec 11T-2017'!Q50</f>
        <v>1042</v>
      </c>
      <c r="R50" s="10">
        <f t="shared" si="23"/>
        <v>1983</v>
      </c>
      <c r="S50" s="24">
        <f t="shared" si="14"/>
        <v>0.8082331363358467</v>
      </c>
      <c r="T50" s="31">
        <v>5330</v>
      </c>
      <c r="U50" s="33">
        <f t="shared" si="15"/>
        <v>780</v>
      </c>
      <c r="V50" s="33">
        <f t="shared" si="16"/>
        <v>-3817</v>
      </c>
      <c r="W50" s="22">
        <f t="shared" si="24"/>
        <v>941</v>
      </c>
      <c r="X50" s="23">
        <v>2838</v>
      </c>
      <c r="Y50" s="32">
        <f t="shared" si="17"/>
        <v>-0.6684284707540521</v>
      </c>
      <c r="Z50" s="32">
        <f t="shared" si="18"/>
        <v>0.8248445116826357</v>
      </c>
      <c r="AA50" s="34">
        <f t="shared" si="25"/>
        <v>47</v>
      </c>
      <c r="AB50" s="34">
        <f t="shared" si="26"/>
        <v>23</v>
      </c>
      <c r="AC50" s="23">
        <f t="shared" si="19"/>
        <v>0</v>
      </c>
      <c r="AD50" s="23">
        <f t="shared" si="20"/>
        <v>0</v>
      </c>
      <c r="AE50" s="23">
        <f t="shared" si="21"/>
        <v>0</v>
      </c>
      <c r="AF50" s="23">
        <f t="shared" si="22"/>
        <v>0</v>
      </c>
      <c r="AG50" s="23">
        <f>X50-'[1]Viec 12T-2016'!T53</f>
        <v>0</v>
      </c>
      <c r="AH50" s="37" t="b">
        <f>B50='[3]Viec 12T-2016'!B51</f>
        <v>0</v>
      </c>
      <c r="AI50" s="34"/>
    </row>
    <row r="51" spans="1:35" s="11" customFormat="1" ht="19.5" customHeight="1">
      <c r="A51" s="12">
        <v>37</v>
      </c>
      <c r="B51" s="13" t="str">
        <f>'[2]Viec 11T-2017'!B51</f>
        <v>Lào Cai</v>
      </c>
      <c r="C51" s="10">
        <f>'[2]Viec 11T-2017'!C51</f>
        <v>4855</v>
      </c>
      <c r="D51" s="10">
        <v>1213</v>
      </c>
      <c r="E51" s="10">
        <v>3642</v>
      </c>
      <c r="F51" s="10">
        <f>'[2]Viec 11T-2017'!F51</f>
        <v>25</v>
      </c>
      <c r="G51" s="10">
        <f>'[2]Viec 11T-2017'!G51</f>
        <v>5</v>
      </c>
      <c r="H51" s="10">
        <f>'[2]Viec 11T-2017'!H51</f>
        <v>4830</v>
      </c>
      <c r="I51" s="10">
        <f>'[2]Viec 11T-2017'!I51</f>
        <v>3981</v>
      </c>
      <c r="J51" s="10">
        <f>'[2]Viec 11T-2017'!J51</f>
        <v>3465</v>
      </c>
      <c r="K51" s="10">
        <f>'[2]Viec 11T-2017'!K51</f>
        <v>75</v>
      </c>
      <c r="L51" s="10">
        <f>'[2]Viec 11T-2017'!L51</f>
        <v>436</v>
      </c>
      <c r="M51" s="10">
        <f>'[2]Viec 11T-2017'!M51</f>
        <v>3</v>
      </c>
      <c r="N51" s="10">
        <f>'[2]Viec 11T-2017'!N51</f>
        <v>0</v>
      </c>
      <c r="O51" s="10">
        <f>'[2]Viec 11T-2017'!O51</f>
        <v>0</v>
      </c>
      <c r="P51" s="10">
        <f>'[2]Viec 11T-2017'!P51</f>
        <v>2</v>
      </c>
      <c r="Q51" s="10">
        <f>'[2]Viec 11T-2017'!Q51</f>
        <v>849</v>
      </c>
      <c r="R51" s="10">
        <f t="shared" si="23"/>
        <v>1290</v>
      </c>
      <c r="S51" s="24">
        <f t="shared" si="14"/>
        <v>0.8892238131122834</v>
      </c>
      <c r="T51" s="31">
        <v>1513</v>
      </c>
      <c r="U51" s="33">
        <f t="shared" si="15"/>
        <v>3342</v>
      </c>
      <c r="V51" s="33">
        <f t="shared" si="16"/>
        <v>-300</v>
      </c>
      <c r="W51" s="22">
        <f t="shared" si="24"/>
        <v>441</v>
      </c>
      <c r="X51" s="23">
        <v>531</v>
      </c>
      <c r="Y51" s="32">
        <f t="shared" si="17"/>
        <v>-0.1694915254237288</v>
      </c>
      <c r="Z51" s="32">
        <f t="shared" si="18"/>
        <v>0.824223602484472</v>
      </c>
      <c r="AA51" s="34">
        <f t="shared" si="25"/>
        <v>52</v>
      </c>
      <c r="AB51" s="34">
        <f t="shared" si="26"/>
        <v>5</v>
      </c>
      <c r="AC51" s="23">
        <f t="shared" si="19"/>
        <v>0</v>
      </c>
      <c r="AD51" s="23">
        <f t="shared" si="20"/>
        <v>0</v>
      </c>
      <c r="AE51" s="23">
        <f t="shared" si="21"/>
        <v>0</v>
      </c>
      <c r="AF51" s="23">
        <f t="shared" si="22"/>
        <v>0</v>
      </c>
      <c r="AG51" s="23">
        <f>X51-'[1]Viec 12T-2016'!T51</f>
        <v>0</v>
      </c>
      <c r="AH51" s="37" t="b">
        <f>B51='[3]Viec 12T-2016'!B52</f>
        <v>0</v>
      </c>
      <c r="AI51" s="34"/>
    </row>
    <row r="52" spans="1:35" s="11" customFormat="1" ht="19.5" customHeight="1">
      <c r="A52" s="14">
        <v>38</v>
      </c>
      <c r="B52" s="13" t="str">
        <f>'[2]Viec 11T-2017'!B52</f>
        <v>Lâm Đồng</v>
      </c>
      <c r="C52" s="10">
        <f>'[2]Viec 11T-2017'!C52</f>
        <v>13611</v>
      </c>
      <c r="D52" s="10">
        <v>5330</v>
      </c>
      <c r="E52" s="10">
        <v>8281</v>
      </c>
      <c r="F52" s="10">
        <f>'[2]Viec 11T-2017'!F52</f>
        <v>98</v>
      </c>
      <c r="G52" s="10">
        <f>'[2]Viec 11T-2017'!G52</f>
        <v>0</v>
      </c>
      <c r="H52" s="10">
        <f>'[2]Viec 11T-2017'!H52</f>
        <v>13513</v>
      </c>
      <c r="I52" s="10">
        <f>'[2]Viec 11T-2017'!I52</f>
        <v>10776</v>
      </c>
      <c r="J52" s="10">
        <f>'[2]Viec 11T-2017'!J52</f>
        <v>6848</v>
      </c>
      <c r="K52" s="10">
        <f>'[2]Viec 11T-2017'!K52</f>
        <v>334</v>
      </c>
      <c r="L52" s="10">
        <f>'[2]Viec 11T-2017'!L52</f>
        <v>3500</v>
      </c>
      <c r="M52" s="10">
        <f>'[2]Viec 11T-2017'!M52</f>
        <v>48</v>
      </c>
      <c r="N52" s="10">
        <f>'[2]Viec 11T-2017'!N52</f>
        <v>8</v>
      </c>
      <c r="O52" s="10">
        <f>'[2]Viec 11T-2017'!O52</f>
        <v>0</v>
      </c>
      <c r="P52" s="10">
        <f>'[2]Viec 11T-2017'!P52</f>
        <v>38</v>
      </c>
      <c r="Q52" s="10">
        <f>'[2]Viec 11T-2017'!Q52</f>
        <v>2737</v>
      </c>
      <c r="R52" s="10">
        <f t="shared" si="23"/>
        <v>6331</v>
      </c>
      <c r="S52" s="24">
        <f t="shared" si="14"/>
        <v>0.6664810690423163</v>
      </c>
      <c r="T52" s="31">
        <v>1213</v>
      </c>
      <c r="U52" s="33">
        <f t="shared" si="15"/>
        <v>12398</v>
      </c>
      <c r="V52" s="33">
        <f t="shared" si="16"/>
        <v>4117</v>
      </c>
      <c r="W52" s="22">
        <f t="shared" si="24"/>
        <v>3594</v>
      </c>
      <c r="X52" s="23">
        <v>317</v>
      </c>
      <c r="Y52" s="32">
        <f t="shared" si="17"/>
        <v>10.337539432176657</v>
      </c>
      <c r="Z52" s="32">
        <f t="shared" si="18"/>
        <v>0.7974543032635241</v>
      </c>
      <c r="AA52" s="34">
        <f t="shared" si="25"/>
        <v>24</v>
      </c>
      <c r="AB52" s="34">
        <f t="shared" si="26"/>
        <v>58</v>
      </c>
      <c r="AC52" s="23">
        <f t="shared" si="19"/>
        <v>0</v>
      </c>
      <c r="AD52" s="23">
        <f t="shared" si="20"/>
        <v>0</v>
      </c>
      <c r="AE52" s="23">
        <f t="shared" si="21"/>
        <v>0</v>
      </c>
      <c r="AF52" s="23">
        <f t="shared" si="22"/>
        <v>0</v>
      </c>
      <c r="AG52" s="23">
        <f>X52-'[1]Viec 12T-2016'!T52</f>
        <v>0</v>
      </c>
      <c r="AH52" s="37" t="b">
        <f>B52='[3]Viec 12T-2016'!B53</f>
        <v>0</v>
      </c>
      <c r="AI52" s="34"/>
    </row>
    <row r="53" spans="1:35" s="11" customFormat="1" ht="19.5" customHeight="1">
      <c r="A53" s="12">
        <v>39</v>
      </c>
      <c r="B53" s="13" t="str">
        <f>'[2]Viec 11T-2017'!B53</f>
        <v>Long An</v>
      </c>
      <c r="C53" s="10">
        <f>'[2]Viec 11T-2017'!C53</f>
        <v>28862</v>
      </c>
      <c r="D53" s="10">
        <v>13048</v>
      </c>
      <c r="E53" s="10">
        <v>15814</v>
      </c>
      <c r="F53" s="10">
        <f>'[2]Viec 11T-2017'!F53</f>
        <v>254</v>
      </c>
      <c r="G53" s="10">
        <f>'[2]Viec 11T-2017'!G53</f>
        <v>91</v>
      </c>
      <c r="H53" s="10">
        <f>'[2]Viec 11T-2017'!H53</f>
        <v>28608</v>
      </c>
      <c r="I53" s="10">
        <f>'[2]Viec 11T-2017'!I53</f>
        <v>20975</v>
      </c>
      <c r="J53" s="10">
        <f>'[2]Viec 11T-2017'!J53</f>
        <v>13632</v>
      </c>
      <c r="K53" s="10">
        <f>'[2]Viec 11T-2017'!K53</f>
        <v>483</v>
      </c>
      <c r="L53" s="10">
        <f>'[2]Viec 11T-2017'!L53</f>
        <v>6575</v>
      </c>
      <c r="M53" s="10">
        <f>'[2]Viec 11T-2017'!M53</f>
        <v>244</v>
      </c>
      <c r="N53" s="10">
        <f>'[2]Viec 11T-2017'!N53</f>
        <v>22</v>
      </c>
      <c r="O53" s="10">
        <f>'[2]Viec 11T-2017'!O53</f>
        <v>1</v>
      </c>
      <c r="P53" s="10">
        <f>'[2]Viec 11T-2017'!P53</f>
        <v>18</v>
      </c>
      <c r="Q53" s="10">
        <f>'[2]Viec 11T-2017'!Q53</f>
        <v>7633</v>
      </c>
      <c r="R53" s="10">
        <f t="shared" si="23"/>
        <v>14493</v>
      </c>
      <c r="S53" s="24">
        <f t="shared" si="14"/>
        <v>0.6729439809296782</v>
      </c>
      <c r="T53" s="31">
        <v>13048</v>
      </c>
      <c r="U53" s="33">
        <f t="shared" si="15"/>
        <v>15814</v>
      </c>
      <c r="V53" s="33">
        <f t="shared" si="16"/>
        <v>0</v>
      </c>
      <c r="W53" s="22">
        <f t="shared" si="24"/>
        <v>6860</v>
      </c>
      <c r="X53" s="23">
        <v>6312</v>
      </c>
      <c r="Y53" s="32">
        <f t="shared" si="17"/>
        <v>0.08681875792141952</v>
      </c>
      <c r="Z53" s="32">
        <f t="shared" si="18"/>
        <v>0.7331865212527964</v>
      </c>
      <c r="AA53" s="34">
        <f t="shared" si="25"/>
        <v>6</v>
      </c>
      <c r="AB53" s="34">
        <f t="shared" si="26"/>
        <v>55</v>
      </c>
      <c r="AC53" s="23">
        <f t="shared" si="19"/>
        <v>0</v>
      </c>
      <c r="AD53" s="23">
        <f t="shared" si="20"/>
        <v>0</v>
      </c>
      <c r="AE53" s="23">
        <f t="shared" si="21"/>
        <v>0</v>
      </c>
      <c r="AF53" s="23">
        <f t="shared" si="22"/>
        <v>0</v>
      </c>
      <c r="AG53" s="23">
        <f>X53-'[1]Viec 12T-2016'!T54</f>
        <v>0</v>
      </c>
      <c r="AH53" s="37" t="b">
        <f>B53='[3]Viec 12T-2016'!B54</f>
        <v>1</v>
      </c>
      <c r="AI53" s="34"/>
    </row>
    <row r="54" spans="1:35" s="11" customFormat="1" ht="19.5" customHeight="1">
      <c r="A54" s="14">
        <v>40</v>
      </c>
      <c r="B54" s="13" t="str">
        <f>'[2]Viec 11T-2017'!B54</f>
        <v>Nam Định</v>
      </c>
      <c r="C54" s="10">
        <f>'[2]Viec 11T-2017'!C54</f>
        <v>7100</v>
      </c>
      <c r="D54" s="10">
        <v>2141</v>
      </c>
      <c r="E54" s="10">
        <v>4959</v>
      </c>
      <c r="F54" s="10">
        <f>'[2]Viec 11T-2017'!F54</f>
        <v>136</v>
      </c>
      <c r="G54" s="10">
        <f>'[2]Viec 11T-2017'!G54</f>
        <v>0</v>
      </c>
      <c r="H54" s="10">
        <f>'[2]Viec 11T-2017'!H54</f>
        <v>6964</v>
      </c>
      <c r="I54" s="10">
        <f>'[2]Viec 11T-2017'!I54</f>
        <v>5366</v>
      </c>
      <c r="J54" s="10">
        <f>'[2]Viec 11T-2017'!J54</f>
        <v>4330</v>
      </c>
      <c r="K54" s="10">
        <f>'[2]Viec 11T-2017'!K54</f>
        <v>147</v>
      </c>
      <c r="L54" s="10">
        <f>'[2]Viec 11T-2017'!L54</f>
        <v>859</v>
      </c>
      <c r="M54" s="10">
        <f>'[2]Viec 11T-2017'!M54</f>
        <v>8</v>
      </c>
      <c r="N54" s="10">
        <f>'[2]Viec 11T-2017'!N54</f>
        <v>5</v>
      </c>
      <c r="O54" s="10">
        <f>'[2]Viec 11T-2017'!O54</f>
        <v>0</v>
      </c>
      <c r="P54" s="10">
        <f>'[2]Viec 11T-2017'!P54</f>
        <v>17</v>
      </c>
      <c r="Q54" s="10">
        <f>'[2]Viec 11T-2017'!Q54</f>
        <v>1598</v>
      </c>
      <c r="R54" s="10">
        <f t="shared" si="23"/>
        <v>2487</v>
      </c>
      <c r="S54" s="24">
        <f t="shared" si="14"/>
        <v>0.834327245620574</v>
      </c>
      <c r="T54" s="31">
        <v>2141</v>
      </c>
      <c r="U54" s="33">
        <f t="shared" si="15"/>
        <v>4959</v>
      </c>
      <c r="V54" s="33">
        <f t="shared" si="16"/>
        <v>0</v>
      </c>
      <c r="W54" s="22">
        <f t="shared" si="24"/>
        <v>889</v>
      </c>
      <c r="X54" s="23">
        <v>567</v>
      </c>
      <c r="Y54" s="32">
        <f t="shared" si="17"/>
        <v>0.5679012345679012</v>
      </c>
      <c r="Z54" s="32">
        <f t="shared" si="18"/>
        <v>0.7705341757610569</v>
      </c>
      <c r="AA54" s="34">
        <f t="shared" si="25"/>
        <v>42</v>
      </c>
      <c r="AB54" s="34">
        <f t="shared" si="26"/>
        <v>15</v>
      </c>
      <c r="AC54" s="23">
        <f t="shared" si="19"/>
        <v>0</v>
      </c>
      <c r="AD54" s="23">
        <f t="shared" si="20"/>
        <v>0</v>
      </c>
      <c r="AE54" s="23">
        <f t="shared" si="21"/>
        <v>0</v>
      </c>
      <c r="AF54" s="23">
        <f t="shared" si="22"/>
        <v>0</v>
      </c>
      <c r="AG54" s="23">
        <f>X54-'[1]Viec 12T-2016'!T55</f>
        <v>0</v>
      </c>
      <c r="AH54" s="37" t="b">
        <f>B54='[3]Viec 12T-2016'!B55</f>
        <v>1</v>
      </c>
      <c r="AI54" s="34"/>
    </row>
    <row r="55" spans="1:35" s="11" customFormat="1" ht="19.5" customHeight="1">
      <c r="A55" s="12">
        <v>41</v>
      </c>
      <c r="B55" s="13" t="str">
        <f>'[2]Viec 11T-2017'!B55</f>
        <v>Ninh Bình</v>
      </c>
      <c r="C55" s="10">
        <f>'[2]Viec 11T-2017'!C55</f>
        <v>5754</v>
      </c>
      <c r="D55" s="10">
        <v>2120</v>
      </c>
      <c r="E55" s="10">
        <v>3634</v>
      </c>
      <c r="F55" s="10">
        <f>'[2]Viec 11T-2017'!F55</f>
        <v>72</v>
      </c>
      <c r="G55" s="10">
        <f>'[2]Viec 11T-2017'!G55</f>
        <v>4</v>
      </c>
      <c r="H55" s="10">
        <f>'[2]Viec 11T-2017'!H55</f>
        <v>5682</v>
      </c>
      <c r="I55" s="10">
        <f>'[2]Viec 11T-2017'!I55</f>
        <v>4786</v>
      </c>
      <c r="J55" s="10">
        <f>'[2]Viec 11T-2017'!J55</f>
        <v>3314</v>
      </c>
      <c r="K55" s="10">
        <f>'[2]Viec 11T-2017'!K55</f>
        <v>143</v>
      </c>
      <c r="L55" s="10">
        <f>'[2]Viec 11T-2017'!L55</f>
        <v>1324</v>
      </c>
      <c r="M55" s="10">
        <f>'[2]Viec 11T-2017'!M55</f>
        <v>3</v>
      </c>
      <c r="N55" s="10">
        <f>'[2]Viec 11T-2017'!N55</f>
        <v>0</v>
      </c>
      <c r="O55" s="10">
        <f>'[2]Viec 11T-2017'!O55</f>
        <v>0</v>
      </c>
      <c r="P55" s="10">
        <f>'[2]Viec 11T-2017'!P55</f>
        <v>2</v>
      </c>
      <c r="Q55" s="10">
        <f>'[2]Viec 11T-2017'!Q55</f>
        <v>896</v>
      </c>
      <c r="R55" s="10">
        <f t="shared" si="23"/>
        <v>2225</v>
      </c>
      <c r="S55" s="24">
        <f t="shared" si="14"/>
        <v>0.7223150856665274</v>
      </c>
      <c r="T55" s="31">
        <v>3866</v>
      </c>
      <c r="U55" s="33">
        <f t="shared" si="15"/>
        <v>1888</v>
      </c>
      <c r="V55" s="33">
        <f t="shared" si="16"/>
        <v>-1746</v>
      </c>
      <c r="W55" s="22">
        <f t="shared" si="24"/>
        <v>1329</v>
      </c>
      <c r="X55" s="23">
        <v>1665</v>
      </c>
      <c r="Y55" s="32">
        <f t="shared" si="17"/>
        <v>-0.2018018018018018</v>
      </c>
      <c r="Z55" s="32">
        <f t="shared" si="18"/>
        <v>0.8423090461105245</v>
      </c>
      <c r="AA55" s="34">
        <f t="shared" si="25"/>
        <v>49</v>
      </c>
      <c r="AB55" s="34">
        <f t="shared" si="26"/>
        <v>38</v>
      </c>
      <c r="AC55" s="23">
        <f t="shared" si="19"/>
        <v>0</v>
      </c>
      <c r="AD55" s="23">
        <f t="shared" si="20"/>
        <v>0</v>
      </c>
      <c r="AE55" s="23">
        <f t="shared" si="21"/>
        <v>0</v>
      </c>
      <c r="AF55" s="23">
        <f t="shared" si="22"/>
        <v>0</v>
      </c>
      <c r="AG55" s="23">
        <f>X55-'[1]Viec 12T-2016'!T58</f>
        <v>0</v>
      </c>
      <c r="AH55" s="37" t="b">
        <f>B55='[3]Viec 12T-2016'!B56</f>
        <v>0</v>
      </c>
      <c r="AI55" s="34"/>
    </row>
    <row r="56" spans="1:35" s="11" customFormat="1" ht="19.5" customHeight="1">
      <c r="A56" s="14">
        <v>42</v>
      </c>
      <c r="B56" s="13" t="str">
        <f>'[2]Viec 11T-2017'!B56</f>
        <v>Ninh Thuận</v>
      </c>
      <c r="C56" s="10">
        <f>'[2]Viec 11T-2017'!C56</f>
        <v>5656</v>
      </c>
      <c r="D56" s="10">
        <v>1471</v>
      </c>
      <c r="E56" s="10">
        <v>4185</v>
      </c>
      <c r="F56" s="10">
        <f>'[2]Viec 11T-2017'!F56</f>
        <v>63</v>
      </c>
      <c r="G56" s="10">
        <f>'[2]Viec 11T-2017'!G56</f>
        <v>0</v>
      </c>
      <c r="H56" s="10">
        <f>'[2]Viec 11T-2017'!H56</f>
        <v>5593</v>
      </c>
      <c r="I56" s="10">
        <f>'[2]Viec 11T-2017'!I56</f>
        <v>4822</v>
      </c>
      <c r="J56" s="10">
        <f>'[2]Viec 11T-2017'!J56</f>
        <v>3649</v>
      </c>
      <c r="K56" s="10">
        <f>'[2]Viec 11T-2017'!K56</f>
        <v>52</v>
      </c>
      <c r="L56" s="10">
        <f>'[2]Viec 11T-2017'!L56</f>
        <v>1076</v>
      </c>
      <c r="M56" s="10">
        <f>'[2]Viec 11T-2017'!M56</f>
        <v>40</v>
      </c>
      <c r="N56" s="10">
        <f>'[2]Viec 11T-2017'!N56</f>
        <v>1</v>
      </c>
      <c r="O56" s="10">
        <f>'[2]Viec 11T-2017'!O56</f>
        <v>0</v>
      </c>
      <c r="P56" s="10">
        <f>'[2]Viec 11T-2017'!P56</f>
        <v>4</v>
      </c>
      <c r="Q56" s="10">
        <f>'[2]Viec 11T-2017'!Q56</f>
        <v>771</v>
      </c>
      <c r="R56" s="10">
        <f t="shared" si="23"/>
        <v>1892</v>
      </c>
      <c r="S56" s="24">
        <f t="shared" si="14"/>
        <v>0.7675238490253007</v>
      </c>
      <c r="T56" s="31">
        <v>2120</v>
      </c>
      <c r="U56" s="33">
        <f t="shared" si="15"/>
        <v>3536</v>
      </c>
      <c r="V56" s="33">
        <f t="shared" si="16"/>
        <v>-649</v>
      </c>
      <c r="W56" s="22">
        <f t="shared" si="24"/>
        <v>1121</v>
      </c>
      <c r="X56" s="23">
        <v>1277</v>
      </c>
      <c r="Y56" s="32">
        <f t="shared" si="17"/>
        <v>-0.12216131558339859</v>
      </c>
      <c r="Z56" s="32">
        <f t="shared" si="18"/>
        <v>0.862149114965135</v>
      </c>
      <c r="AA56" s="34">
        <f t="shared" si="25"/>
        <v>51</v>
      </c>
      <c r="AB56" s="34">
        <f t="shared" si="26"/>
        <v>30</v>
      </c>
      <c r="AC56" s="23">
        <f t="shared" si="19"/>
        <v>0</v>
      </c>
      <c r="AD56" s="23">
        <f t="shared" si="20"/>
        <v>0</v>
      </c>
      <c r="AE56" s="23">
        <f t="shared" si="21"/>
        <v>0</v>
      </c>
      <c r="AF56" s="23">
        <f t="shared" si="22"/>
        <v>0</v>
      </c>
      <c r="AG56" s="23">
        <f>X56-'[1]Viec 12T-2016'!T56</f>
        <v>0</v>
      </c>
      <c r="AH56" s="37" t="b">
        <f>B56='[3]Viec 12T-2016'!B57</f>
        <v>0</v>
      </c>
      <c r="AI56" s="34"/>
    </row>
    <row r="57" spans="1:35" s="11" customFormat="1" ht="19.5" customHeight="1">
      <c r="A57" s="12">
        <v>43</v>
      </c>
      <c r="B57" s="13" t="str">
        <f>'[2]Viec 11T-2017'!B57</f>
        <v>Nghệ An</v>
      </c>
      <c r="C57" s="10">
        <f>'[2]Viec 11T-2017'!C57</f>
        <v>16126</v>
      </c>
      <c r="D57" s="10">
        <v>3866</v>
      </c>
      <c r="E57" s="10">
        <v>12260</v>
      </c>
      <c r="F57" s="10">
        <f>'[2]Viec 11T-2017'!F57</f>
        <v>99</v>
      </c>
      <c r="G57" s="10">
        <f>'[2]Viec 11T-2017'!G57</f>
        <v>0</v>
      </c>
      <c r="H57" s="10">
        <f>'[2]Viec 11T-2017'!H57</f>
        <v>16027</v>
      </c>
      <c r="I57" s="10">
        <f>'[2]Viec 11T-2017'!I57</f>
        <v>13528</v>
      </c>
      <c r="J57" s="10">
        <f>'[2]Viec 11T-2017'!J57</f>
        <v>11085</v>
      </c>
      <c r="K57" s="10">
        <f>'[2]Viec 11T-2017'!K57</f>
        <v>251</v>
      </c>
      <c r="L57" s="10">
        <f>'[2]Viec 11T-2017'!L57</f>
        <v>2142</v>
      </c>
      <c r="M57" s="10">
        <f>'[2]Viec 11T-2017'!M57</f>
        <v>20</v>
      </c>
      <c r="N57" s="10">
        <f>'[2]Viec 11T-2017'!N57</f>
        <v>5</v>
      </c>
      <c r="O57" s="10">
        <f>'[2]Viec 11T-2017'!O57</f>
        <v>0</v>
      </c>
      <c r="P57" s="10">
        <f>'[2]Viec 11T-2017'!P57</f>
        <v>25</v>
      </c>
      <c r="Q57" s="10">
        <f>'[2]Viec 11T-2017'!Q57</f>
        <v>2499</v>
      </c>
      <c r="R57" s="10">
        <f t="shared" si="23"/>
        <v>4691</v>
      </c>
      <c r="S57" s="24">
        <f t="shared" si="14"/>
        <v>0.8379657007687759</v>
      </c>
      <c r="T57" s="31">
        <v>1471</v>
      </c>
      <c r="U57" s="33">
        <f t="shared" si="15"/>
        <v>14655</v>
      </c>
      <c r="V57" s="33">
        <f t="shared" si="16"/>
        <v>2395</v>
      </c>
      <c r="W57" s="22">
        <f t="shared" si="24"/>
        <v>2192</v>
      </c>
      <c r="X57" s="23">
        <v>860</v>
      </c>
      <c r="Y57" s="32">
        <f t="shared" si="17"/>
        <v>1.5488372093023255</v>
      </c>
      <c r="Z57" s="32">
        <f t="shared" si="18"/>
        <v>0.8440756223872216</v>
      </c>
      <c r="AA57" s="34">
        <f t="shared" si="25"/>
        <v>18</v>
      </c>
      <c r="AB57" s="34">
        <f t="shared" si="26"/>
        <v>13</v>
      </c>
      <c r="AC57" s="23">
        <f t="shared" si="19"/>
        <v>0</v>
      </c>
      <c r="AD57" s="23">
        <f t="shared" si="20"/>
        <v>0</v>
      </c>
      <c r="AE57" s="23">
        <f t="shared" si="21"/>
        <v>0</v>
      </c>
      <c r="AF57" s="23">
        <f t="shared" si="22"/>
        <v>0</v>
      </c>
      <c r="AG57" s="23">
        <f>X57-'[1]Viec 12T-2016'!T57</f>
        <v>0</v>
      </c>
      <c r="AH57" s="37" t="b">
        <f>B57='[3]Viec 12T-2016'!B58</f>
        <v>0</v>
      </c>
      <c r="AI57" s="34"/>
    </row>
    <row r="58" spans="1:35" s="11" customFormat="1" ht="19.5" customHeight="1">
      <c r="A58" s="14">
        <v>44</v>
      </c>
      <c r="B58" s="13" t="str">
        <f>'[2]Viec 11T-2017'!B58</f>
        <v>Phú Thọ</v>
      </c>
      <c r="C58" s="10">
        <f>'[2]Viec 11T-2017'!C58</f>
        <v>11579</v>
      </c>
      <c r="D58" s="10">
        <v>3065</v>
      </c>
      <c r="E58" s="10">
        <v>8514</v>
      </c>
      <c r="F58" s="10">
        <f>'[2]Viec 11T-2017'!F58</f>
        <v>187</v>
      </c>
      <c r="G58" s="10">
        <f>'[2]Viec 11T-2017'!G58</f>
        <v>10</v>
      </c>
      <c r="H58" s="10">
        <f>'[2]Viec 11T-2017'!H58</f>
        <v>11392</v>
      </c>
      <c r="I58" s="10">
        <f>'[2]Viec 11T-2017'!I58</f>
        <v>9672</v>
      </c>
      <c r="J58" s="10">
        <f>'[2]Viec 11T-2017'!J58</f>
        <v>7660</v>
      </c>
      <c r="K58" s="10">
        <f>'[2]Viec 11T-2017'!K58</f>
        <v>332</v>
      </c>
      <c r="L58" s="10">
        <f>'[2]Viec 11T-2017'!L58</f>
        <v>1616</v>
      </c>
      <c r="M58" s="10">
        <f>'[2]Viec 11T-2017'!M58</f>
        <v>58</v>
      </c>
      <c r="N58" s="10">
        <f>'[2]Viec 11T-2017'!N58</f>
        <v>3</v>
      </c>
      <c r="O58" s="10">
        <f>'[2]Viec 11T-2017'!O58</f>
        <v>0</v>
      </c>
      <c r="P58" s="10">
        <f>'[2]Viec 11T-2017'!P58</f>
        <v>3</v>
      </c>
      <c r="Q58" s="10">
        <f>'[2]Viec 11T-2017'!Q58</f>
        <v>1720</v>
      </c>
      <c r="R58" s="10">
        <f t="shared" si="23"/>
        <v>3400</v>
      </c>
      <c r="S58" s="24">
        <f t="shared" si="14"/>
        <v>0.826302729528536</v>
      </c>
      <c r="T58" s="31">
        <v>3065</v>
      </c>
      <c r="U58" s="33">
        <f t="shared" si="15"/>
        <v>8514</v>
      </c>
      <c r="V58" s="33">
        <f t="shared" si="16"/>
        <v>0</v>
      </c>
      <c r="W58" s="22">
        <f t="shared" si="24"/>
        <v>1680</v>
      </c>
      <c r="X58" s="23">
        <v>1550</v>
      </c>
      <c r="Y58" s="32">
        <f t="shared" si="17"/>
        <v>0.08387096774193549</v>
      </c>
      <c r="Z58" s="32">
        <f t="shared" si="18"/>
        <v>0.8490168539325843</v>
      </c>
      <c r="AA58" s="34">
        <f t="shared" si="25"/>
        <v>30</v>
      </c>
      <c r="AB58" s="34">
        <f t="shared" si="26"/>
        <v>16</v>
      </c>
      <c r="AC58" s="23">
        <f t="shared" si="19"/>
        <v>0</v>
      </c>
      <c r="AD58" s="23">
        <f t="shared" si="20"/>
        <v>0</v>
      </c>
      <c r="AE58" s="23">
        <f t="shared" si="21"/>
        <v>0</v>
      </c>
      <c r="AF58" s="23">
        <f t="shared" si="22"/>
        <v>0</v>
      </c>
      <c r="AG58" s="23">
        <f>X58-'[1]Viec 12T-2016'!T59</f>
        <v>0</v>
      </c>
      <c r="AH58" s="37" t="b">
        <f>B58='[3]Viec 12T-2016'!B59</f>
        <v>1</v>
      </c>
      <c r="AI58" s="34"/>
    </row>
    <row r="59" spans="1:35" s="11" customFormat="1" ht="19.5" customHeight="1">
      <c r="A59" s="12">
        <v>45</v>
      </c>
      <c r="B59" s="13" t="str">
        <f>'[2]Viec 11T-2017'!B59</f>
        <v>Phú Yên</v>
      </c>
      <c r="C59" s="10">
        <f>'[2]Viec 11T-2017'!C59</f>
        <v>7548</v>
      </c>
      <c r="D59" s="10">
        <v>2552</v>
      </c>
      <c r="E59" s="10">
        <v>4996</v>
      </c>
      <c r="F59" s="10">
        <f>'[2]Viec 11T-2017'!F59</f>
        <v>105</v>
      </c>
      <c r="G59" s="10">
        <f>'[2]Viec 11T-2017'!G59</f>
        <v>0</v>
      </c>
      <c r="H59" s="10">
        <f>'[2]Viec 11T-2017'!H59</f>
        <v>7443</v>
      </c>
      <c r="I59" s="10">
        <f>'[2]Viec 11T-2017'!I59</f>
        <v>6066</v>
      </c>
      <c r="J59" s="10">
        <f>'[2]Viec 11T-2017'!J59</f>
        <v>4205</v>
      </c>
      <c r="K59" s="10">
        <f>'[2]Viec 11T-2017'!K59</f>
        <v>205</v>
      </c>
      <c r="L59" s="10">
        <f>'[2]Viec 11T-2017'!L59</f>
        <v>1583</v>
      </c>
      <c r="M59" s="10">
        <f>'[2]Viec 11T-2017'!M59</f>
        <v>51</v>
      </c>
      <c r="N59" s="10">
        <f>'[2]Viec 11T-2017'!N59</f>
        <v>0</v>
      </c>
      <c r="O59" s="10">
        <f>'[2]Viec 11T-2017'!O59</f>
        <v>0</v>
      </c>
      <c r="P59" s="10">
        <f>'[2]Viec 11T-2017'!P59</f>
        <v>22</v>
      </c>
      <c r="Q59" s="10">
        <f>'[2]Viec 11T-2017'!Q59</f>
        <v>1377</v>
      </c>
      <c r="R59" s="10">
        <f t="shared" si="23"/>
        <v>3033</v>
      </c>
      <c r="S59" s="24">
        <f t="shared" si="14"/>
        <v>0.7270029673590505</v>
      </c>
      <c r="T59" s="31">
        <v>2552</v>
      </c>
      <c r="U59" s="33">
        <f t="shared" si="15"/>
        <v>4996</v>
      </c>
      <c r="V59" s="33">
        <f t="shared" si="16"/>
        <v>0</v>
      </c>
      <c r="W59" s="22">
        <f t="shared" si="24"/>
        <v>1656</v>
      </c>
      <c r="X59" s="23">
        <v>1309</v>
      </c>
      <c r="Y59" s="32">
        <f t="shared" si="17"/>
        <v>0.26508785332314744</v>
      </c>
      <c r="Z59" s="32">
        <f t="shared" si="18"/>
        <v>0.814993954050786</v>
      </c>
      <c r="AA59" s="34">
        <f t="shared" si="25"/>
        <v>39</v>
      </c>
      <c r="AB59" s="34">
        <f t="shared" si="26"/>
        <v>36</v>
      </c>
      <c r="AC59" s="23">
        <f t="shared" si="19"/>
        <v>0</v>
      </c>
      <c r="AD59" s="23">
        <f t="shared" si="20"/>
        <v>0</v>
      </c>
      <c r="AE59" s="23">
        <f t="shared" si="21"/>
        <v>0</v>
      </c>
      <c r="AF59" s="23">
        <f t="shared" si="22"/>
        <v>0</v>
      </c>
      <c r="AG59" s="23">
        <f>X59-'[1]Viec 12T-2016'!T60</f>
        <v>0</v>
      </c>
      <c r="AH59" s="37" t="b">
        <f>B59='[3]Viec 12T-2016'!B60</f>
        <v>1</v>
      </c>
      <c r="AI59" s="34"/>
    </row>
    <row r="60" spans="1:35" s="11" customFormat="1" ht="19.5" customHeight="1">
      <c r="A60" s="14">
        <v>46</v>
      </c>
      <c r="B60" s="13" t="str">
        <f>'[2]Viec 11T-2017'!B60</f>
        <v>Quảng Bình</v>
      </c>
      <c r="C60" s="10">
        <f>'[2]Viec 11T-2017'!C60</f>
        <v>3919</v>
      </c>
      <c r="D60" s="10">
        <v>785</v>
      </c>
      <c r="E60" s="10">
        <v>3134</v>
      </c>
      <c r="F60" s="10">
        <f>'[2]Viec 11T-2017'!F60</f>
        <v>31</v>
      </c>
      <c r="G60" s="10">
        <f>'[2]Viec 11T-2017'!G60</f>
        <v>0</v>
      </c>
      <c r="H60" s="10">
        <f>'[2]Viec 11T-2017'!H60</f>
        <v>3888</v>
      </c>
      <c r="I60" s="10">
        <f>'[2]Viec 11T-2017'!I60</f>
        <v>3358</v>
      </c>
      <c r="J60" s="10">
        <f>'[2]Viec 11T-2017'!J60</f>
        <v>2841</v>
      </c>
      <c r="K60" s="10">
        <f>'[2]Viec 11T-2017'!K60</f>
        <v>53</v>
      </c>
      <c r="L60" s="10">
        <f>'[2]Viec 11T-2017'!L60</f>
        <v>453</v>
      </c>
      <c r="M60" s="10">
        <f>'[2]Viec 11T-2017'!M60</f>
        <v>3</v>
      </c>
      <c r="N60" s="10">
        <f>'[2]Viec 11T-2017'!N60</f>
        <v>1</v>
      </c>
      <c r="O60" s="10">
        <f>'[2]Viec 11T-2017'!O60</f>
        <v>0</v>
      </c>
      <c r="P60" s="10">
        <f>'[2]Viec 11T-2017'!P60</f>
        <v>7</v>
      </c>
      <c r="Q60" s="10">
        <f>'[2]Viec 11T-2017'!Q60</f>
        <v>530</v>
      </c>
      <c r="R60" s="10">
        <f t="shared" si="23"/>
        <v>994</v>
      </c>
      <c r="S60" s="24">
        <f t="shared" si="14"/>
        <v>0.8618225134008338</v>
      </c>
      <c r="T60" s="31">
        <v>785</v>
      </c>
      <c r="U60" s="33">
        <f t="shared" si="15"/>
        <v>3134</v>
      </c>
      <c r="V60" s="33">
        <f t="shared" si="16"/>
        <v>0</v>
      </c>
      <c r="W60" s="22">
        <f t="shared" si="24"/>
        <v>464</v>
      </c>
      <c r="X60" s="23">
        <v>305</v>
      </c>
      <c r="Y60" s="32">
        <f t="shared" si="17"/>
        <v>0.521311475409836</v>
      </c>
      <c r="Z60" s="32">
        <f t="shared" si="18"/>
        <v>0.8636831275720165</v>
      </c>
      <c r="AA60" s="34">
        <f t="shared" si="25"/>
        <v>55</v>
      </c>
      <c r="AB60" s="34">
        <f t="shared" si="26"/>
        <v>11</v>
      </c>
      <c r="AC60" s="23">
        <f t="shared" si="19"/>
        <v>0</v>
      </c>
      <c r="AD60" s="23">
        <f t="shared" si="20"/>
        <v>0</v>
      </c>
      <c r="AE60" s="23">
        <f t="shared" si="21"/>
        <v>0</v>
      </c>
      <c r="AF60" s="23">
        <f t="shared" si="22"/>
        <v>0</v>
      </c>
      <c r="AG60" s="23">
        <f>X60-'[1]Viec 12T-2016'!T61</f>
        <v>0</v>
      </c>
      <c r="AH60" s="37" t="b">
        <f>B60='[3]Viec 12T-2016'!B61</f>
        <v>1</v>
      </c>
      <c r="AI60" s="34"/>
    </row>
    <row r="61" spans="1:35" s="11" customFormat="1" ht="19.5" customHeight="1">
      <c r="A61" s="12">
        <v>47</v>
      </c>
      <c r="B61" s="13" t="str">
        <f>'[2]Viec 11T-2017'!B61</f>
        <v>Quảng Nam</v>
      </c>
      <c r="C61" s="10">
        <f>'[2]Viec 11T-2017'!C61</f>
        <v>10149</v>
      </c>
      <c r="D61" s="10">
        <v>2356</v>
      </c>
      <c r="E61" s="10">
        <v>7793</v>
      </c>
      <c r="F61" s="10">
        <f>'[2]Viec 11T-2017'!F61</f>
        <v>130</v>
      </c>
      <c r="G61" s="10">
        <f>'[2]Viec 11T-2017'!G61</f>
        <v>40</v>
      </c>
      <c r="H61" s="10">
        <f>'[2]Viec 11T-2017'!H61</f>
        <v>10019</v>
      </c>
      <c r="I61" s="10">
        <f>'[2]Viec 11T-2017'!I61</f>
        <v>8472</v>
      </c>
      <c r="J61" s="10">
        <f>'[2]Viec 11T-2017'!J61</f>
        <v>6859</v>
      </c>
      <c r="K61" s="10">
        <f>'[2]Viec 11T-2017'!K61</f>
        <v>79</v>
      </c>
      <c r="L61" s="10">
        <f>'[2]Viec 11T-2017'!L61</f>
        <v>1451</v>
      </c>
      <c r="M61" s="10">
        <f>'[2]Viec 11T-2017'!M61</f>
        <v>28</v>
      </c>
      <c r="N61" s="10">
        <f>'[2]Viec 11T-2017'!N61</f>
        <v>1</v>
      </c>
      <c r="O61" s="10">
        <f>'[2]Viec 11T-2017'!O61</f>
        <v>0</v>
      </c>
      <c r="P61" s="10">
        <f>'[2]Viec 11T-2017'!P61</f>
        <v>54</v>
      </c>
      <c r="Q61" s="10">
        <f>'[2]Viec 11T-2017'!Q61</f>
        <v>1547</v>
      </c>
      <c r="R61" s="10">
        <f t="shared" si="23"/>
        <v>3081</v>
      </c>
      <c r="S61" s="24">
        <f t="shared" si="14"/>
        <v>0.818932955618508</v>
      </c>
      <c r="T61" s="31">
        <v>2356</v>
      </c>
      <c r="U61" s="33">
        <f t="shared" si="15"/>
        <v>7793</v>
      </c>
      <c r="V61" s="33">
        <f t="shared" si="16"/>
        <v>0</v>
      </c>
      <c r="W61" s="22">
        <f t="shared" si="24"/>
        <v>1534</v>
      </c>
      <c r="X61" s="23">
        <v>988</v>
      </c>
      <c r="Y61" s="32">
        <f t="shared" si="17"/>
        <v>0.5526315789473685</v>
      </c>
      <c r="Z61" s="32">
        <f t="shared" si="18"/>
        <v>0.845593372592075</v>
      </c>
      <c r="AA61" s="34">
        <f t="shared" si="25"/>
        <v>33</v>
      </c>
      <c r="AB61" s="34">
        <f t="shared" si="26"/>
        <v>18</v>
      </c>
      <c r="AC61" s="23">
        <f t="shared" si="19"/>
        <v>0</v>
      </c>
      <c r="AD61" s="23">
        <f t="shared" si="20"/>
        <v>0</v>
      </c>
      <c r="AE61" s="23">
        <f t="shared" si="21"/>
        <v>0</v>
      </c>
      <c r="AF61" s="23">
        <f t="shared" si="22"/>
        <v>0</v>
      </c>
      <c r="AG61" s="23">
        <f>X61-'[1]Viec 12T-2016'!T62</f>
        <v>0</v>
      </c>
      <c r="AH61" s="37" t="b">
        <f>B61='[3]Viec 12T-2016'!B62</f>
        <v>1</v>
      </c>
      <c r="AI61" s="34"/>
    </row>
    <row r="62" spans="1:35" s="11" customFormat="1" ht="19.5" customHeight="1">
      <c r="A62" s="14">
        <v>48</v>
      </c>
      <c r="B62" s="13" t="str">
        <f>'[2]Viec 11T-2017'!B62</f>
        <v>Quảng Ninh</v>
      </c>
      <c r="C62" s="10">
        <f>'[2]Viec 11T-2017'!C62</f>
        <v>9281</v>
      </c>
      <c r="D62" s="10">
        <v>3162</v>
      </c>
      <c r="E62" s="10">
        <v>6119</v>
      </c>
      <c r="F62" s="10">
        <f>'[2]Viec 11T-2017'!F62</f>
        <v>95</v>
      </c>
      <c r="G62" s="10">
        <f>'[2]Viec 11T-2017'!G62</f>
        <v>4</v>
      </c>
      <c r="H62" s="10">
        <f>'[2]Viec 11T-2017'!H62</f>
        <v>9186</v>
      </c>
      <c r="I62" s="10">
        <f>'[2]Viec 11T-2017'!I62</f>
        <v>7672</v>
      </c>
      <c r="J62" s="10">
        <f>'[2]Viec 11T-2017'!J62</f>
        <v>5579</v>
      </c>
      <c r="K62" s="10">
        <f>'[2]Viec 11T-2017'!K62</f>
        <v>149</v>
      </c>
      <c r="L62" s="10">
        <f>'[2]Viec 11T-2017'!L62</f>
        <v>1929</v>
      </c>
      <c r="M62" s="10">
        <f>'[2]Viec 11T-2017'!M62</f>
        <v>9</v>
      </c>
      <c r="N62" s="10">
        <f>'[2]Viec 11T-2017'!N62</f>
        <v>6</v>
      </c>
      <c r="O62" s="10">
        <f>'[2]Viec 11T-2017'!O62</f>
        <v>0</v>
      </c>
      <c r="P62" s="10">
        <f>'[2]Viec 11T-2017'!P62</f>
        <v>0</v>
      </c>
      <c r="Q62" s="10">
        <f>'[2]Viec 11T-2017'!Q62</f>
        <v>1514</v>
      </c>
      <c r="R62" s="10">
        <f t="shared" si="23"/>
        <v>3458</v>
      </c>
      <c r="S62" s="24">
        <f t="shared" si="14"/>
        <v>0.7466110531803962</v>
      </c>
      <c r="T62" s="31">
        <v>2800</v>
      </c>
      <c r="U62" s="33">
        <f t="shared" si="15"/>
        <v>6481</v>
      </c>
      <c r="V62" s="33">
        <f t="shared" si="16"/>
        <v>362</v>
      </c>
      <c r="W62" s="22">
        <f t="shared" si="24"/>
        <v>1944</v>
      </c>
      <c r="X62" s="23">
        <v>1646</v>
      </c>
      <c r="Y62" s="32">
        <f t="shared" si="17"/>
        <v>0.181044957472661</v>
      </c>
      <c r="Z62" s="32">
        <f t="shared" si="18"/>
        <v>0.8351839756150664</v>
      </c>
      <c r="AA62" s="34">
        <f t="shared" si="25"/>
        <v>36</v>
      </c>
      <c r="AB62" s="34">
        <f t="shared" si="26"/>
        <v>32</v>
      </c>
      <c r="AC62" s="23">
        <f t="shared" si="19"/>
        <v>0</v>
      </c>
      <c r="AD62" s="23">
        <f t="shared" si="20"/>
        <v>0</v>
      </c>
      <c r="AE62" s="23">
        <f t="shared" si="21"/>
        <v>0</v>
      </c>
      <c r="AF62" s="23">
        <f t="shared" si="22"/>
        <v>0</v>
      </c>
      <c r="AG62" s="23">
        <f>X62-'[1]Viec 12T-2016'!T64</f>
        <v>0</v>
      </c>
      <c r="AH62" s="37" t="b">
        <f>B62='[3]Viec 12T-2016'!B63</f>
        <v>0</v>
      </c>
      <c r="AI62" s="34"/>
    </row>
    <row r="63" spans="1:35" s="11" customFormat="1" ht="19.5" customHeight="1">
      <c r="A63" s="12">
        <v>49</v>
      </c>
      <c r="B63" s="13" t="str">
        <f>'[2]Viec 11T-2017'!B63</f>
        <v>Quảng Ngãi</v>
      </c>
      <c r="C63" s="10">
        <f>'[2]Viec 11T-2017'!C63</f>
        <v>8070</v>
      </c>
      <c r="D63" s="10">
        <v>2800</v>
      </c>
      <c r="E63" s="10">
        <v>5270</v>
      </c>
      <c r="F63" s="10">
        <f>'[2]Viec 11T-2017'!F63</f>
        <v>75</v>
      </c>
      <c r="G63" s="10">
        <f>'[2]Viec 11T-2017'!G63</f>
        <v>0</v>
      </c>
      <c r="H63" s="10">
        <f>'[2]Viec 11T-2017'!H63</f>
        <v>7995</v>
      </c>
      <c r="I63" s="10">
        <f>'[2]Viec 11T-2017'!I63</f>
        <v>6545</v>
      </c>
      <c r="J63" s="10">
        <f>'[2]Viec 11T-2017'!J63</f>
        <v>4432</v>
      </c>
      <c r="K63" s="10">
        <f>'[2]Viec 11T-2017'!K63</f>
        <v>47</v>
      </c>
      <c r="L63" s="10">
        <f>'[2]Viec 11T-2017'!L63</f>
        <v>2016</v>
      </c>
      <c r="M63" s="10">
        <f>'[2]Viec 11T-2017'!M63</f>
        <v>33</v>
      </c>
      <c r="N63" s="10">
        <f>'[2]Viec 11T-2017'!N63</f>
        <v>7</v>
      </c>
      <c r="O63" s="10">
        <f>'[2]Viec 11T-2017'!O63</f>
        <v>0</v>
      </c>
      <c r="P63" s="10">
        <f>'[2]Viec 11T-2017'!P63</f>
        <v>10</v>
      </c>
      <c r="Q63" s="10">
        <f>'[2]Viec 11T-2017'!Q63</f>
        <v>1450</v>
      </c>
      <c r="R63" s="10">
        <f t="shared" si="23"/>
        <v>3516</v>
      </c>
      <c r="S63" s="24">
        <f t="shared" si="14"/>
        <v>0.6843391902215432</v>
      </c>
      <c r="T63" s="31">
        <v>3162</v>
      </c>
      <c r="U63" s="33">
        <f t="shared" si="15"/>
        <v>4908</v>
      </c>
      <c r="V63" s="33">
        <f t="shared" si="16"/>
        <v>-362</v>
      </c>
      <c r="W63" s="22">
        <f t="shared" si="24"/>
        <v>2066</v>
      </c>
      <c r="X63" s="23">
        <v>1703</v>
      </c>
      <c r="Y63" s="32">
        <f t="shared" si="17"/>
        <v>0.21315325895478568</v>
      </c>
      <c r="Z63" s="32">
        <f t="shared" si="18"/>
        <v>0.8186366479049406</v>
      </c>
      <c r="AA63" s="34">
        <f t="shared" si="25"/>
        <v>38</v>
      </c>
      <c r="AB63" s="34">
        <f t="shared" si="26"/>
        <v>54</v>
      </c>
      <c r="AC63" s="23">
        <f t="shared" si="19"/>
        <v>0</v>
      </c>
      <c r="AD63" s="23">
        <f t="shared" si="20"/>
        <v>0</v>
      </c>
      <c r="AE63" s="23">
        <f t="shared" si="21"/>
        <v>0</v>
      </c>
      <c r="AF63" s="23">
        <f t="shared" si="22"/>
        <v>0</v>
      </c>
      <c r="AG63" s="23">
        <f>X63-'[1]Viec 12T-2016'!T63</f>
        <v>0</v>
      </c>
      <c r="AH63" s="37" t="b">
        <f>B63='[3]Viec 12T-2016'!B64</f>
        <v>0</v>
      </c>
      <c r="AI63" s="34"/>
    </row>
    <row r="64" spans="1:35" s="11" customFormat="1" ht="19.5" customHeight="1">
      <c r="A64" s="14">
        <v>50</v>
      </c>
      <c r="B64" s="13" t="str">
        <f>'[2]Viec 11T-2017'!B64</f>
        <v>Quảng Trị</v>
      </c>
      <c r="C64" s="10">
        <f>'[2]Viec 11T-2017'!C64</f>
        <v>3284</v>
      </c>
      <c r="D64" s="10">
        <v>617</v>
      </c>
      <c r="E64" s="10">
        <v>2667</v>
      </c>
      <c r="F64" s="10">
        <f>'[2]Viec 11T-2017'!F64</f>
        <v>30</v>
      </c>
      <c r="G64" s="10">
        <f>'[2]Viec 11T-2017'!G64</f>
        <v>0</v>
      </c>
      <c r="H64" s="10">
        <f>'[2]Viec 11T-2017'!H64</f>
        <v>3254</v>
      </c>
      <c r="I64" s="10">
        <f>'[2]Viec 11T-2017'!I64</f>
        <v>2829</v>
      </c>
      <c r="J64" s="10">
        <f>'[2]Viec 11T-2017'!J64</f>
        <v>2279</v>
      </c>
      <c r="K64" s="10">
        <f>'[2]Viec 11T-2017'!K64</f>
        <v>31</v>
      </c>
      <c r="L64" s="10">
        <f>'[2]Viec 11T-2017'!L64</f>
        <v>503</v>
      </c>
      <c r="M64" s="10">
        <f>'[2]Viec 11T-2017'!M64</f>
        <v>9</v>
      </c>
      <c r="N64" s="10">
        <f>'[2]Viec 11T-2017'!N64</f>
        <v>5</v>
      </c>
      <c r="O64" s="10">
        <f>'[2]Viec 11T-2017'!O64</f>
        <v>0</v>
      </c>
      <c r="P64" s="10">
        <f>'[2]Viec 11T-2017'!P64</f>
        <v>2</v>
      </c>
      <c r="Q64" s="10">
        <f>'[2]Viec 11T-2017'!Q64</f>
        <v>425</v>
      </c>
      <c r="R64" s="10">
        <f t="shared" si="23"/>
        <v>944</v>
      </c>
      <c r="S64" s="24">
        <f t="shared" si="14"/>
        <v>0.8165429480381761</v>
      </c>
      <c r="T64" s="31">
        <v>617</v>
      </c>
      <c r="U64" s="33">
        <f t="shared" si="15"/>
        <v>2667</v>
      </c>
      <c r="V64" s="33">
        <f t="shared" si="16"/>
        <v>0</v>
      </c>
      <c r="W64" s="22">
        <f t="shared" si="24"/>
        <v>519</v>
      </c>
      <c r="X64" s="23">
        <v>280</v>
      </c>
      <c r="Y64" s="32">
        <f t="shared" si="17"/>
        <v>0.8535714285714285</v>
      </c>
      <c r="Z64" s="32">
        <f t="shared" si="18"/>
        <v>0.8693915181315304</v>
      </c>
      <c r="AA64" s="34">
        <f t="shared" si="25"/>
        <v>58</v>
      </c>
      <c r="AB64" s="34">
        <f t="shared" si="26"/>
        <v>19</v>
      </c>
      <c r="AC64" s="23">
        <f t="shared" si="19"/>
        <v>0</v>
      </c>
      <c r="AD64" s="23">
        <f t="shared" si="20"/>
        <v>0</v>
      </c>
      <c r="AE64" s="23">
        <f t="shared" si="21"/>
        <v>0</v>
      </c>
      <c r="AF64" s="23">
        <f t="shared" si="22"/>
        <v>0</v>
      </c>
      <c r="AG64" s="23">
        <f>X64-'[1]Viec 12T-2016'!T65</f>
        <v>0</v>
      </c>
      <c r="AH64" s="37" t="b">
        <f>B64='[3]Viec 12T-2016'!B65</f>
        <v>1</v>
      </c>
      <c r="AI64" s="34"/>
    </row>
    <row r="65" spans="1:35" s="11" customFormat="1" ht="19.5" customHeight="1">
      <c r="A65" s="12">
        <v>51</v>
      </c>
      <c r="B65" s="13" t="str">
        <f>'[2]Viec 11T-2017'!B65</f>
        <v>Sóc Trăng</v>
      </c>
      <c r="C65" s="10">
        <f>'[2]Viec 11T-2017'!C65</f>
        <v>13214</v>
      </c>
      <c r="D65" s="10">
        <v>4840</v>
      </c>
      <c r="E65" s="10">
        <v>8374</v>
      </c>
      <c r="F65" s="10">
        <f>'[2]Viec 11T-2017'!F65</f>
        <v>132</v>
      </c>
      <c r="G65" s="10">
        <f>'[2]Viec 11T-2017'!G65</f>
        <v>20</v>
      </c>
      <c r="H65" s="10">
        <f>'[2]Viec 11T-2017'!H65</f>
        <v>13082</v>
      </c>
      <c r="I65" s="10">
        <f>'[2]Viec 11T-2017'!I65</f>
        <v>11024</v>
      </c>
      <c r="J65" s="10">
        <f>'[2]Viec 11T-2017'!J65</f>
        <v>7330</v>
      </c>
      <c r="K65" s="10">
        <f>'[2]Viec 11T-2017'!K65</f>
        <v>225</v>
      </c>
      <c r="L65" s="10">
        <f>'[2]Viec 11T-2017'!L65</f>
        <v>3373</v>
      </c>
      <c r="M65" s="10">
        <f>'[2]Viec 11T-2017'!M65</f>
        <v>60</v>
      </c>
      <c r="N65" s="10">
        <f>'[2]Viec 11T-2017'!N65</f>
        <v>13</v>
      </c>
      <c r="O65" s="10">
        <f>'[2]Viec 11T-2017'!O65</f>
        <v>0</v>
      </c>
      <c r="P65" s="10">
        <f>'[2]Viec 11T-2017'!P65</f>
        <v>23</v>
      </c>
      <c r="Q65" s="10">
        <f>'[2]Viec 11T-2017'!Q65</f>
        <v>2058</v>
      </c>
      <c r="R65" s="10">
        <f t="shared" si="23"/>
        <v>5527</v>
      </c>
      <c r="S65" s="24">
        <f t="shared" si="14"/>
        <v>0.685322931785196</v>
      </c>
      <c r="T65" s="31">
        <v>4840</v>
      </c>
      <c r="U65" s="33">
        <f t="shared" si="15"/>
        <v>8374</v>
      </c>
      <c r="V65" s="33">
        <f t="shared" si="16"/>
        <v>0</v>
      </c>
      <c r="W65" s="22">
        <f t="shared" si="24"/>
        <v>3469</v>
      </c>
      <c r="X65" s="23">
        <v>3287</v>
      </c>
      <c r="Y65" s="32">
        <f t="shared" si="17"/>
        <v>0.055369637967751746</v>
      </c>
      <c r="Z65" s="32">
        <f t="shared" si="18"/>
        <v>0.8426846048004892</v>
      </c>
      <c r="AA65" s="34">
        <f t="shared" si="25"/>
        <v>25</v>
      </c>
      <c r="AB65" s="34">
        <f t="shared" si="26"/>
        <v>53</v>
      </c>
      <c r="AC65" s="23">
        <f t="shared" si="19"/>
        <v>0</v>
      </c>
      <c r="AD65" s="23">
        <f t="shared" si="20"/>
        <v>0</v>
      </c>
      <c r="AE65" s="23">
        <f t="shared" si="21"/>
        <v>0</v>
      </c>
      <c r="AF65" s="23">
        <f t="shared" si="22"/>
        <v>0</v>
      </c>
      <c r="AG65" s="23">
        <f>X65-'[1]Viec 12T-2016'!T66</f>
        <v>0</v>
      </c>
      <c r="AH65" s="37" t="b">
        <f>B65='[3]Viec 12T-2016'!B66</f>
        <v>1</v>
      </c>
      <c r="AI65" s="34"/>
    </row>
    <row r="66" spans="1:35" s="11" customFormat="1" ht="19.5" customHeight="1">
      <c r="A66" s="14">
        <v>52</v>
      </c>
      <c r="B66" s="13" t="str">
        <f>'[2]Viec 11T-2017'!B66</f>
        <v>Sơn La</v>
      </c>
      <c r="C66" s="10">
        <f>'[2]Viec 11T-2017'!C66</f>
        <v>6822</v>
      </c>
      <c r="D66" s="10">
        <v>1499</v>
      </c>
      <c r="E66" s="10">
        <v>5323</v>
      </c>
      <c r="F66" s="10">
        <f>'[2]Viec 11T-2017'!F66</f>
        <v>25</v>
      </c>
      <c r="G66" s="10">
        <f>'[2]Viec 11T-2017'!G66</f>
        <v>3</v>
      </c>
      <c r="H66" s="10">
        <f>'[2]Viec 11T-2017'!H66</f>
        <v>6797</v>
      </c>
      <c r="I66" s="10">
        <f>'[2]Viec 11T-2017'!I66</f>
        <v>6037</v>
      </c>
      <c r="J66" s="10">
        <f>'[2]Viec 11T-2017'!J66</f>
        <v>4961</v>
      </c>
      <c r="K66" s="10">
        <f>'[2]Viec 11T-2017'!K66</f>
        <v>88</v>
      </c>
      <c r="L66" s="10">
        <f>'[2]Viec 11T-2017'!L66</f>
        <v>951</v>
      </c>
      <c r="M66" s="10">
        <f>'[2]Viec 11T-2017'!M66</f>
        <v>11</v>
      </c>
      <c r="N66" s="10">
        <f>'[2]Viec 11T-2017'!N66</f>
        <v>3</v>
      </c>
      <c r="O66" s="10">
        <f>'[2]Viec 11T-2017'!O66</f>
        <v>0</v>
      </c>
      <c r="P66" s="10">
        <f>'[2]Viec 11T-2017'!P66</f>
        <v>23</v>
      </c>
      <c r="Q66" s="10">
        <f>'[2]Viec 11T-2017'!Q66</f>
        <v>760</v>
      </c>
      <c r="R66" s="10">
        <f t="shared" si="23"/>
        <v>1748</v>
      </c>
      <c r="S66" s="24">
        <f t="shared" si="14"/>
        <v>0.8363425542487991</v>
      </c>
      <c r="T66" s="31">
        <v>1499</v>
      </c>
      <c r="U66" s="33">
        <f t="shared" si="15"/>
        <v>5323</v>
      </c>
      <c r="V66" s="33">
        <f t="shared" si="16"/>
        <v>0</v>
      </c>
      <c r="W66" s="22">
        <f t="shared" si="24"/>
        <v>988</v>
      </c>
      <c r="X66" s="23">
        <v>710</v>
      </c>
      <c r="Y66" s="32">
        <f t="shared" si="17"/>
        <v>0.39154929577464787</v>
      </c>
      <c r="Z66" s="32">
        <f t="shared" si="18"/>
        <v>0.8881859643960571</v>
      </c>
      <c r="AA66" s="34">
        <f t="shared" si="25"/>
        <v>43</v>
      </c>
      <c r="AB66" s="34">
        <f t="shared" si="26"/>
        <v>14</v>
      </c>
      <c r="AC66" s="23">
        <f t="shared" si="19"/>
        <v>0</v>
      </c>
      <c r="AD66" s="23">
        <f t="shared" si="20"/>
        <v>0</v>
      </c>
      <c r="AE66" s="23">
        <f t="shared" si="21"/>
        <v>0</v>
      </c>
      <c r="AF66" s="23">
        <f t="shared" si="22"/>
        <v>0</v>
      </c>
      <c r="AG66" s="23">
        <f>X66-'[1]Viec 12T-2016'!T67</f>
        <v>0</v>
      </c>
      <c r="AH66" s="37" t="b">
        <f>B66='[3]Viec 12T-2016'!B67</f>
        <v>1</v>
      </c>
      <c r="AI66" s="34"/>
    </row>
    <row r="67" spans="1:35" s="11" customFormat="1" ht="19.5" customHeight="1">
      <c r="A67" s="12">
        <v>53</v>
      </c>
      <c r="B67" s="13" t="str">
        <f>'[2]Viec 11T-2017'!B67</f>
        <v>Tây Ninh</v>
      </c>
      <c r="C67" s="10">
        <f>'[2]Viec 11T-2017'!C67</f>
        <v>30321</v>
      </c>
      <c r="D67" s="10">
        <v>14454</v>
      </c>
      <c r="E67" s="10">
        <v>15867</v>
      </c>
      <c r="F67" s="10">
        <f>'[2]Viec 11T-2017'!F67</f>
        <v>381</v>
      </c>
      <c r="G67" s="10">
        <f>'[2]Viec 11T-2017'!G67</f>
        <v>11</v>
      </c>
      <c r="H67" s="10">
        <f>'[2]Viec 11T-2017'!H67</f>
        <v>29940</v>
      </c>
      <c r="I67" s="10">
        <f>'[2]Viec 11T-2017'!I67</f>
        <v>22933</v>
      </c>
      <c r="J67" s="10">
        <f>'[2]Viec 11T-2017'!J67</f>
        <v>13483</v>
      </c>
      <c r="K67" s="10">
        <f>'[2]Viec 11T-2017'!K67</f>
        <v>706</v>
      </c>
      <c r="L67" s="10">
        <f>'[2]Viec 11T-2017'!L67</f>
        <v>8570</v>
      </c>
      <c r="M67" s="10">
        <f>'[2]Viec 11T-2017'!M67</f>
        <v>104</v>
      </c>
      <c r="N67" s="10">
        <f>'[2]Viec 11T-2017'!N67</f>
        <v>30</v>
      </c>
      <c r="O67" s="10">
        <f>'[2]Viec 11T-2017'!O67</f>
        <v>0</v>
      </c>
      <c r="P67" s="10">
        <f>'[2]Viec 11T-2017'!P67</f>
        <v>40</v>
      </c>
      <c r="Q67" s="10">
        <f>'[2]Viec 11T-2017'!Q67</f>
        <v>7007</v>
      </c>
      <c r="R67" s="10">
        <f t="shared" si="23"/>
        <v>15751</v>
      </c>
      <c r="S67" s="24">
        <f t="shared" si="14"/>
        <v>0.6187153883050626</v>
      </c>
      <c r="T67" s="31">
        <v>14454</v>
      </c>
      <c r="U67" s="33">
        <f t="shared" si="15"/>
        <v>15867</v>
      </c>
      <c r="V67" s="33">
        <f t="shared" si="16"/>
        <v>0</v>
      </c>
      <c r="W67" s="22">
        <f t="shared" si="24"/>
        <v>8744</v>
      </c>
      <c r="X67" s="23">
        <v>7678</v>
      </c>
      <c r="Y67" s="32">
        <f t="shared" si="17"/>
        <v>0.13883823912477208</v>
      </c>
      <c r="Z67" s="32">
        <f t="shared" si="18"/>
        <v>0.7659652638610555</v>
      </c>
      <c r="AA67" s="34">
        <f t="shared" si="25"/>
        <v>3</v>
      </c>
      <c r="AB67" s="34">
        <f t="shared" si="26"/>
        <v>63</v>
      </c>
      <c r="AC67" s="23">
        <f t="shared" si="19"/>
        <v>0</v>
      </c>
      <c r="AD67" s="23">
        <f t="shared" si="20"/>
        <v>0</v>
      </c>
      <c r="AE67" s="23">
        <f t="shared" si="21"/>
        <v>0</v>
      </c>
      <c r="AF67" s="23">
        <f t="shared" si="22"/>
        <v>0</v>
      </c>
      <c r="AG67" s="23">
        <f>X67-'[1]Viec 12T-2016'!T68</f>
        <v>0</v>
      </c>
      <c r="AH67" s="37" t="b">
        <f>B67='[3]Viec 12T-2016'!B68</f>
        <v>1</v>
      </c>
      <c r="AI67" s="34"/>
    </row>
    <row r="68" spans="1:35" s="11" customFormat="1" ht="19.5" customHeight="1">
      <c r="A68" s="14">
        <v>54</v>
      </c>
      <c r="B68" s="13" t="str">
        <f>'[2]Viec 11T-2017'!B68</f>
        <v>Tiền Giang</v>
      </c>
      <c r="C68" s="10">
        <f>'[2]Viec 11T-2017'!C68</f>
        <v>24117</v>
      </c>
      <c r="D68" s="10">
        <v>10554</v>
      </c>
      <c r="E68" s="10">
        <v>13563</v>
      </c>
      <c r="F68" s="10">
        <f>'[2]Viec 11T-2017'!F68</f>
        <v>255</v>
      </c>
      <c r="G68" s="10">
        <f>'[2]Viec 11T-2017'!G68</f>
        <v>20</v>
      </c>
      <c r="H68" s="10">
        <f>'[2]Viec 11T-2017'!H68</f>
        <v>23862</v>
      </c>
      <c r="I68" s="10">
        <f>'[2]Viec 11T-2017'!I68</f>
        <v>18300</v>
      </c>
      <c r="J68" s="10">
        <f>'[2]Viec 11T-2017'!J68</f>
        <v>11750</v>
      </c>
      <c r="K68" s="10">
        <f>'[2]Viec 11T-2017'!K68</f>
        <v>510</v>
      </c>
      <c r="L68" s="10">
        <f>'[2]Viec 11T-2017'!L68</f>
        <v>5732</v>
      </c>
      <c r="M68" s="10">
        <f>'[2]Viec 11T-2017'!M68</f>
        <v>244</v>
      </c>
      <c r="N68" s="10">
        <f>'[2]Viec 11T-2017'!N68</f>
        <v>16</v>
      </c>
      <c r="O68" s="10">
        <f>'[2]Viec 11T-2017'!O68</f>
        <v>0</v>
      </c>
      <c r="P68" s="10">
        <f>'[2]Viec 11T-2017'!P68</f>
        <v>48</v>
      </c>
      <c r="Q68" s="10">
        <f>'[2]Viec 11T-2017'!Q68</f>
        <v>5562</v>
      </c>
      <c r="R68" s="10">
        <f t="shared" si="23"/>
        <v>11602</v>
      </c>
      <c r="S68" s="24">
        <f t="shared" si="14"/>
        <v>0.6699453551912569</v>
      </c>
      <c r="T68" s="31">
        <v>2692</v>
      </c>
      <c r="U68" s="33">
        <f t="shared" si="15"/>
        <v>21425</v>
      </c>
      <c r="V68" s="33">
        <f t="shared" si="16"/>
        <v>7862</v>
      </c>
      <c r="W68" s="22">
        <f t="shared" si="24"/>
        <v>6040</v>
      </c>
      <c r="X68" s="23">
        <v>797</v>
      </c>
      <c r="Y68" s="32">
        <f t="shared" si="17"/>
        <v>6.578419071518193</v>
      </c>
      <c r="Z68" s="32">
        <f t="shared" si="18"/>
        <v>0.7669097309529797</v>
      </c>
      <c r="AA68" s="34">
        <f t="shared" si="25"/>
        <v>7</v>
      </c>
      <c r="AB68" s="34">
        <f t="shared" si="26"/>
        <v>57</v>
      </c>
      <c r="AC68" s="23">
        <f t="shared" si="19"/>
        <v>0</v>
      </c>
      <c r="AD68" s="23">
        <f t="shared" si="20"/>
        <v>0</v>
      </c>
      <c r="AE68" s="23">
        <f t="shared" si="21"/>
        <v>0</v>
      </c>
      <c r="AF68" s="23">
        <f t="shared" si="22"/>
        <v>0</v>
      </c>
      <c r="AG68" s="23">
        <f>X68-'[1]Viec 12T-2016'!T72</f>
        <v>0</v>
      </c>
      <c r="AH68" s="37" t="b">
        <f>B68='[3]Viec 12T-2016'!B69</f>
        <v>0</v>
      </c>
      <c r="AI68" s="34"/>
    </row>
    <row r="69" spans="1:35" s="11" customFormat="1" ht="19.5" customHeight="1">
      <c r="A69" s="12">
        <v>55</v>
      </c>
      <c r="B69" s="13" t="str">
        <f>'[2]Viec 11T-2017'!B69</f>
        <v>TT Huế</v>
      </c>
      <c r="C69" s="10">
        <f>'[2]Viec 11T-2017'!C69</f>
        <v>5820</v>
      </c>
      <c r="D69" s="10">
        <v>1923</v>
      </c>
      <c r="E69" s="10">
        <v>3897</v>
      </c>
      <c r="F69" s="10">
        <f>'[2]Viec 11T-2017'!F69</f>
        <v>45</v>
      </c>
      <c r="G69" s="10">
        <f>'[2]Viec 11T-2017'!G69</f>
        <v>0</v>
      </c>
      <c r="H69" s="10">
        <f>'[2]Viec 11T-2017'!H69</f>
        <v>5775</v>
      </c>
      <c r="I69" s="10">
        <f>'[2]Viec 11T-2017'!I69</f>
        <v>5015</v>
      </c>
      <c r="J69" s="10">
        <f>'[2]Viec 11T-2017'!J69</f>
        <v>3399</v>
      </c>
      <c r="K69" s="10">
        <f>'[2]Viec 11T-2017'!K69</f>
        <v>53</v>
      </c>
      <c r="L69" s="10">
        <f>'[2]Viec 11T-2017'!L69</f>
        <v>1485</v>
      </c>
      <c r="M69" s="10">
        <f>'[2]Viec 11T-2017'!M69</f>
        <v>59</v>
      </c>
      <c r="N69" s="10">
        <f>'[2]Viec 11T-2017'!N69</f>
        <v>3</v>
      </c>
      <c r="O69" s="10">
        <f>'[2]Viec 11T-2017'!O69</f>
        <v>0</v>
      </c>
      <c r="P69" s="10">
        <f>'[2]Viec 11T-2017'!P69</f>
        <v>16</v>
      </c>
      <c r="Q69" s="10">
        <f>'[2]Viec 11T-2017'!Q69</f>
        <v>760</v>
      </c>
      <c r="R69" s="10">
        <f t="shared" si="23"/>
        <v>2323</v>
      </c>
      <c r="S69" s="24">
        <f t="shared" si="14"/>
        <v>0.6883349950149551</v>
      </c>
      <c r="T69" s="31">
        <v>3714</v>
      </c>
      <c r="U69" s="33">
        <f t="shared" si="15"/>
        <v>2106</v>
      </c>
      <c r="V69" s="33">
        <f t="shared" si="16"/>
        <v>-1791</v>
      </c>
      <c r="W69" s="22">
        <f t="shared" si="24"/>
        <v>1563</v>
      </c>
      <c r="X69" s="23">
        <v>828</v>
      </c>
      <c r="Y69" s="32">
        <f t="shared" si="17"/>
        <v>0.8876811594202898</v>
      </c>
      <c r="Z69" s="32">
        <f t="shared" si="18"/>
        <v>0.8683982683982684</v>
      </c>
      <c r="AA69" s="34">
        <f t="shared" si="25"/>
        <v>48</v>
      </c>
      <c r="AB69" s="34">
        <f t="shared" si="26"/>
        <v>51</v>
      </c>
      <c r="AC69" s="23">
        <f t="shared" si="19"/>
        <v>0</v>
      </c>
      <c r="AD69" s="23">
        <f t="shared" si="20"/>
        <v>0</v>
      </c>
      <c r="AE69" s="23">
        <f t="shared" si="21"/>
        <v>0</v>
      </c>
      <c r="AF69" s="23">
        <f t="shared" si="22"/>
        <v>0</v>
      </c>
      <c r="AG69" s="23">
        <f>X69-'[1]Viec 12T-2016'!T73</f>
        <v>0</v>
      </c>
      <c r="AH69" s="37" t="b">
        <f>B69='[3]Viec 12T-2016'!B70</f>
        <v>0</v>
      </c>
      <c r="AI69" s="34"/>
    </row>
    <row r="70" spans="1:35" s="11" customFormat="1" ht="19.5" customHeight="1">
      <c r="A70" s="14">
        <v>56</v>
      </c>
      <c r="B70" s="13" t="str">
        <f>'[2]Viec 11T-2017'!B70</f>
        <v>Tuyên Quang</v>
      </c>
      <c r="C70" s="10">
        <f>'[2]Viec 11T-2017'!C70</f>
        <v>5727</v>
      </c>
      <c r="D70" s="10">
        <v>1432</v>
      </c>
      <c r="E70" s="10">
        <v>4295</v>
      </c>
      <c r="F70" s="10">
        <f>'[2]Viec 11T-2017'!F70</f>
        <v>57</v>
      </c>
      <c r="G70" s="10">
        <f>'[2]Viec 11T-2017'!G70</f>
        <v>7</v>
      </c>
      <c r="H70" s="10">
        <f>'[2]Viec 11T-2017'!H70</f>
        <v>5670</v>
      </c>
      <c r="I70" s="10">
        <f>'[2]Viec 11T-2017'!I70</f>
        <v>4396</v>
      </c>
      <c r="J70" s="10">
        <f>'[2]Viec 11T-2017'!J70</f>
        <v>3805</v>
      </c>
      <c r="K70" s="10">
        <f>'[2]Viec 11T-2017'!K70</f>
        <v>98</v>
      </c>
      <c r="L70" s="10">
        <f>'[2]Viec 11T-2017'!L70</f>
        <v>437</v>
      </c>
      <c r="M70" s="10">
        <f>'[2]Viec 11T-2017'!M70</f>
        <v>38</v>
      </c>
      <c r="N70" s="10">
        <f>'[2]Viec 11T-2017'!N70</f>
        <v>0</v>
      </c>
      <c r="O70" s="10">
        <f>'[2]Viec 11T-2017'!O70</f>
        <v>0</v>
      </c>
      <c r="P70" s="10">
        <f>'[2]Viec 11T-2017'!P70</f>
        <v>18</v>
      </c>
      <c r="Q70" s="10">
        <f>'[2]Viec 11T-2017'!Q70</f>
        <v>1274</v>
      </c>
      <c r="R70" s="10">
        <f t="shared" si="23"/>
        <v>1767</v>
      </c>
      <c r="S70" s="24">
        <f t="shared" si="14"/>
        <v>0.887852593266606</v>
      </c>
      <c r="T70" s="31">
        <v>5032</v>
      </c>
      <c r="U70" s="33">
        <f t="shared" si="15"/>
        <v>695</v>
      </c>
      <c r="V70" s="33">
        <f t="shared" si="16"/>
        <v>-3600</v>
      </c>
      <c r="W70" s="22">
        <f t="shared" si="24"/>
        <v>493</v>
      </c>
      <c r="X70" s="23">
        <v>2115</v>
      </c>
      <c r="Y70" s="32">
        <f t="shared" si="17"/>
        <v>-0.766903073286052</v>
      </c>
      <c r="Z70" s="32">
        <f t="shared" si="18"/>
        <v>0.7753086419753087</v>
      </c>
      <c r="AA70" s="34">
        <f t="shared" si="25"/>
        <v>50</v>
      </c>
      <c r="AB70" s="34">
        <f t="shared" si="26"/>
        <v>6</v>
      </c>
      <c r="AC70" s="23">
        <f t="shared" si="19"/>
        <v>0</v>
      </c>
      <c r="AD70" s="23">
        <f t="shared" si="20"/>
        <v>0</v>
      </c>
      <c r="AE70" s="23">
        <f t="shared" si="21"/>
        <v>0</v>
      </c>
      <c r="AF70" s="23">
        <f t="shared" si="22"/>
        <v>0</v>
      </c>
      <c r="AG70" s="23">
        <f>X70-'[1]Viec 12T-2016'!T74</f>
        <v>0</v>
      </c>
      <c r="AH70" s="37" t="b">
        <f>B70='[3]Viec 12T-2016'!B71</f>
        <v>0</v>
      </c>
      <c r="AI70" s="34"/>
    </row>
    <row r="71" spans="1:35" s="11" customFormat="1" ht="19.5" customHeight="1">
      <c r="A71" s="12">
        <v>57</v>
      </c>
      <c r="B71" s="13" t="str">
        <f>'[2]Viec 11T-2017'!B71</f>
        <v>Thái Bình</v>
      </c>
      <c r="C71" s="10">
        <f>'[2]Viec 11T-2017'!C71</f>
        <v>7184</v>
      </c>
      <c r="D71" s="10">
        <v>2692</v>
      </c>
      <c r="E71" s="10">
        <v>4492</v>
      </c>
      <c r="F71" s="10">
        <f>'[2]Viec 11T-2017'!F71</f>
        <v>70</v>
      </c>
      <c r="G71" s="10">
        <f>'[2]Viec 11T-2017'!G71</f>
        <v>0</v>
      </c>
      <c r="H71" s="10">
        <f>'[2]Viec 11T-2017'!H71</f>
        <v>7114</v>
      </c>
      <c r="I71" s="10">
        <f>'[2]Viec 11T-2017'!I71</f>
        <v>5213</v>
      </c>
      <c r="J71" s="10">
        <f>'[2]Viec 11T-2017'!J71</f>
        <v>4008</v>
      </c>
      <c r="K71" s="10">
        <f>'[2]Viec 11T-2017'!K71</f>
        <v>147</v>
      </c>
      <c r="L71" s="10">
        <f>'[2]Viec 11T-2017'!L71</f>
        <v>1041</v>
      </c>
      <c r="M71" s="10">
        <f>'[2]Viec 11T-2017'!M71</f>
        <v>4</v>
      </c>
      <c r="N71" s="10">
        <f>'[2]Viec 11T-2017'!N71</f>
        <v>6</v>
      </c>
      <c r="O71" s="10">
        <f>'[2]Viec 11T-2017'!O71</f>
        <v>0</v>
      </c>
      <c r="P71" s="10">
        <f>'[2]Viec 11T-2017'!P71</f>
        <v>7</v>
      </c>
      <c r="Q71" s="10">
        <f>'[2]Viec 11T-2017'!Q71</f>
        <v>1901</v>
      </c>
      <c r="R71" s="10">
        <f t="shared" si="23"/>
        <v>2959</v>
      </c>
      <c r="S71" s="24">
        <f t="shared" si="14"/>
        <v>0.7970458469211587</v>
      </c>
      <c r="T71" s="31">
        <v>10554</v>
      </c>
      <c r="U71" s="33">
        <f t="shared" si="15"/>
        <v>-3370</v>
      </c>
      <c r="V71" s="33">
        <f t="shared" si="16"/>
        <v>-7862</v>
      </c>
      <c r="W71" s="22">
        <f t="shared" si="24"/>
        <v>1058</v>
      </c>
      <c r="X71" s="23">
        <v>5343</v>
      </c>
      <c r="Y71" s="32">
        <f t="shared" si="17"/>
        <v>-0.8019839041736851</v>
      </c>
      <c r="Z71" s="32">
        <f t="shared" si="18"/>
        <v>0.7327804329491144</v>
      </c>
      <c r="AA71" s="34">
        <f t="shared" si="25"/>
        <v>41</v>
      </c>
      <c r="AB71" s="34">
        <f t="shared" si="26"/>
        <v>29</v>
      </c>
      <c r="AC71" s="23">
        <f t="shared" si="19"/>
        <v>0</v>
      </c>
      <c r="AD71" s="23">
        <f t="shared" si="20"/>
        <v>0</v>
      </c>
      <c r="AE71" s="23">
        <f t="shared" si="21"/>
        <v>0</v>
      </c>
      <c r="AF71" s="23">
        <f t="shared" si="22"/>
        <v>0</v>
      </c>
      <c r="AG71" s="23">
        <f>X71-'[1]Viec 12T-2016'!T69</f>
        <v>0</v>
      </c>
      <c r="AH71" s="37" t="b">
        <f>B71='[3]Viec 12T-2016'!B72</f>
        <v>0</v>
      </c>
      <c r="AI71" s="34"/>
    </row>
    <row r="72" spans="1:35" s="11" customFormat="1" ht="19.5" customHeight="1">
      <c r="A72" s="14">
        <v>58</v>
      </c>
      <c r="B72" s="13" t="str">
        <f>'[2]Viec 11T-2017'!B72</f>
        <v>Thái Nguyên</v>
      </c>
      <c r="C72" s="10">
        <f>'[2]Viec 11T-2017'!C72</f>
        <v>11495</v>
      </c>
      <c r="D72" s="10">
        <v>3714</v>
      </c>
      <c r="E72" s="10">
        <v>7781</v>
      </c>
      <c r="F72" s="10">
        <f>'[2]Viec 11T-2017'!F72</f>
        <v>119</v>
      </c>
      <c r="G72" s="10">
        <f>'[2]Viec 11T-2017'!G72</f>
        <v>0</v>
      </c>
      <c r="H72" s="10">
        <f>'[2]Viec 11T-2017'!H72</f>
        <v>11376</v>
      </c>
      <c r="I72" s="10">
        <f>'[2]Viec 11T-2017'!I72</f>
        <v>8457</v>
      </c>
      <c r="J72" s="10">
        <f>'[2]Viec 11T-2017'!J72</f>
        <v>6517</v>
      </c>
      <c r="K72" s="10">
        <f>'[2]Viec 11T-2017'!K72</f>
        <v>295</v>
      </c>
      <c r="L72" s="10">
        <f>'[2]Viec 11T-2017'!L72</f>
        <v>1576</v>
      </c>
      <c r="M72" s="10">
        <f>'[2]Viec 11T-2017'!M72</f>
        <v>30</v>
      </c>
      <c r="N72" s="10">
        <f>'[2]Viec 11T-2017'!N72</f>
        <v>6</v>
      </c>
      <c r="O72" s="10">
        <f>'[2]Viec 11T-2017'!O72</f>
        <v>0</v>
      </c>
      <c r="P72" s="10">
        <f>'[2]Viec 11T-2017'!P72</f>
        <v>33</v>
      </c>
      <c r="Q72" s="10">
        <f>'[2]Viec 11T-2017'!Q72</f>
        <v>2919</v>
      </c>
      <c r="R72" s="10">
        <f t="shared" si="23"/>
        <v>4564</v>
      </c>
      <c r="S72" s="24">
        <f t="shared" si="14"/>
        <v>0.8054865791651886</v>
      </c>
      <c r="T72" s="31">
        <v>6334</v>
      </c>
      <c r="U72" s="33">
        <f t="shared" si="15"/>
        <v>5161</v>
      </c>
      <c r="V72" s="33">
        <f t="shared" si="16"/>
        <v>-2620</v>
      </c>
      <c r="W72" s="22">
        <f t="shared" si="24"/>
        <v>1645</v>
      </c>
      <c r="X72" s="23">
        <v>3174</v>
      </c>
      <c r="Y72" s="32">
        <f t="shared" si="17"/>
        <v>-0.4817265280403277</v>
      </c>
      <c r="Z72" s="32">
        <f t="shared" si="18"/>
        <v>0.7434071729957806</v>
      </c>
      <c r="AA72" s="34">
        <f t="shared" si="25"/>
        <v>31</v>
      </c>
      <c r="AB72" s="34">
        <f t="shared" si="26"/>
        <v>25</v>
      </c>
      <c r="AC72" s="23">
        <f t="shared" si="19"/>
        <v>0</v>
      </c>
      <c r="AD72" s="23">
        <f t="shared" si="20"/>
        <v>0</v>
      </c>
      <c r="AE72" s="23">
        <f t="shared" si="21"/>
        <v>0</v>
      </c>
      <c r="AF72" s="23">
        <f t="shared" si="22"/>
        <v>0</v>
      </c>
      <c r="AG72" s="23">
        <f>X72-'[1]Viec 12T-2016'!T75</f>
        <v>0</v>
      </c>
      <c r="AH72" s="37" t="b">
        <f>B72='[3]Viec 12T-2016'!B73</f>
        <v>0</v>
      </c>
      <c r="AI72" s="34"/>
    </row>
    <row r="73" spans="1:35" s="11" customFormat="1" ht="19.5" customHeight="1">
      <c r="A73" s="12">
        <v>59</v>
      </c>
      <c r="B73" s="13" t="str">
        <f>'[2]Viec 11T-2017'!B73</f>
        <v>Thanh Hóa</v>
      </c>
      <c r="C73" s="10">
        <f>'[2]Viec 11T-2017'!C73</f>
        <v>16307</v>
      </c>
      <c r="D73" s="10">
        <v>5032</v>
      </c>
      <c r="E73" s="10">
        <v>11275</v>
      </c>
      <c r="F73" s="10">
        <f>'[2]Viec 11T-2017'!F73</f>
        <v>223</v>
      </c>
      <c r="G73" s="10">
        <f>'[2]Viec 11T-2017'!G73</f>
        <v>3</v>
      </c>
      <c r="H73" s="10">
        <f>'[2]Viec 11T-2017'!H73</f>
        <v>16084</v>
      </c>
      <c r="I73" s="10">
        <f>'[2]Viec 11T-2017'!I73</f>
        <v>13030</v>
      </c>
      <c r="J73" s="10">
        <f>'[2]Viec 11T-2017'!J73</f>
        <v>9420</v>
      </c>
      <c r="K73" s="10">
        <f>'[2]Viec 11T-2017'!K73</f>
        <v>148</v>
      </c>
      <c r="L73" s="10">
        <f>'[2]Viec 11T-2017'!L73</f>
        <v>3313</v>
      </c>
      <c r="M73" s="10">
        <f>'[2]Viec 11T-2017'!M73</f>
        <v>103</v>
      </c>
      <c r="N73" s="10">
        <f>'[2]Viec 11T-2017'!N73</f>
        <v>16</v>
      </c>
      <c r="O73" s="10">
        <f>'[2]Viec 11T-2017'!O73</f>
        <v>0</v>
      </c>
      <c r="P73" s="10">
        <f>'[2]Viec 11T-2017'!P73</f>
        <v>30</v>
      </c>
      <c r="Q73" s="10">
        <f>'[2]Viec 11T-2017'!Q73</f>
        <v>3054</v>
      </c>
      <c r="R73" s="10">
        <f t="shared" si="23"/>
        <v>6516</v>
      </c>
      <c r="S73" s="24">
        <f t="shared" si="14"/>
        <v>0.7343054489639294</v>
      </c>
      <c r="T73" s="31">
        <v>1923</v>
      </c>
      <c r="U73" s="33">
        <f t="shared" si="15"/>
        <v>14384</v>
      </c>
      <c r="V73" s="33">
        <f t="shared" si="16"/>
        <v>3109</v>
      </c>
      <c r="W73" s="22">
        <f t="shared" si="24"/>
        <v>3462</v>
      </c>
      <c r="X73" s="23">
        <v>1233</v>
      </c>
      <c r="Y73" s="32">
        <f t="shared" si="17"/>
        <v>1.8077858880778588</v>
      </c>
      <c r="Z73" s="32">
        <f t="shared" si="18"/>
        <v>0.8101218602337726</v>
      </c>
      <c r="AA73" s="34">
        <f t="shared" si="25"/>
        <v>17</v>
      </c>
      <c r="AB73" s="34">
        <f t="shared" si="26"/>
        <v>33</v>
      </c>
      <c r="AC73" s="23">
        <f t="shared" si="19"/>
        <v>0</v>
      </c>
      <c r="AD73" s="23">
        <f t="shared" si="20"/>
        <v>0</v>
      </c>
      <c r="AE73" s="23">
        <f t="shared" si="21"/>
        <v>0</v>
      </c>
      <c r="AF73" s="23">
        <f t="shared" si="22"/>
        <v>0</v>
      </c>
      <c r="AG73" s="23">
        <f>X73-'[1]Viec 12T-2016'!T70</f>
        <v>0</v>
      </c>
      <c r="AH73" s="37" t="b">
        <f>B73='[3]Viec 12T-2016'!B74</f>
        <v>0</v>
      </c>
      <c r="AI73" s="34"/>
    </row>
    <row r="74" spans="1:35" s="11" customFormat="1" ht="19.5" customHeight="1">
      <c r="A74" s="14">
        <v>60</v>
      </c>
      <c r="B74" s="13" t="str">
        <f>'[2]Viec 11T-2017'!B74</f>
        <v>Trà Vinh</v>
      </c>
      <c r="C74" s="10">
        <f>'[2]Viec 11T-2017'!C74</f>
        <v>16710</v>
      </c>
      <c r="D74" s="10">
        <v>6334</v>
      </c>
      <c r="E74" s="10">
        <v>10376</v>
      </c>
      <c r="F74" s="10">
        <f>'[2]Viec 11T-2017'!F74</f>
        <v>148</v>
      </c>
      <c r="G74" s="10">
        <f>'[2]Viec 11T-2017'!G74</f>
        <v>3</v>
      </c>
      <c r="H74" s="10">
        <f>'[2]Viec 11T-2017'!H74</f>
        <v>16562</v>
      </c>
      <c r="I74" s="10">
        <f>'[2]Viec 11T-2017'!I74</f>
        <v>12504</v>
      </c>
      <c r="J74" s="10">
        <f>'[2]Viec 11T-2017'!J74</f>
        <v>8732</v>
      </c>
      <c r="K74" s="10">
        <f>'[2]Viec 11T-2017'!K74</f>
        <v>228</v>
      </c>
      <c r="L74" s="10">
        <f>'[2]Viec 11T-2017'!L74</f>
        <v>3465</v>
      </c>
      <c r="M74" s="10">
        <f>'[2]Viec 11T-2017'!M74</f>
        <v>38</v>
      </c>
      <c r="N74" s="10">
        <f>'[2]Viec 11T-2017'!N74</f>
        <v>3</v>
      </c>
      <c r="O74" s="10">
        <f>'[2]Viec 11T-2017'!O74</f>
        <v>0</v>
      </c>
      <c r="P74" s="10">
        <f>'[2]Viec 11T-2017'!P74</f>
        <v>38</v>
      </c>
      <c r="Q74" s="10">
        <f>'[2]Viec 11T-2017'!Q74</f>
        <v>4058</v>
      </c>
      <c r="R74" s="10">
        <f t="shared" si="23"/>
        <v>7602</v>
      </c>
      <c r="S74" s="24">
        <f t="shared" si="14"/>
        <v>0.7165706973768394</v>
      </c>
      <c r="T74" s="31">
        <v>1432</v>
      </c>
      <c r="U74" s="33">
        <f t="shared" si="15"/>
        <v>15278</v>
      </c>
      <c r="V74" s="33">
        <f t="shared" si="16"/>
        <v>4902</v>
      </c>
      <c r="W74" s="22">
        <f t="shared" si="24"/>
        <v>3544</v>
      </c>
      <c r="X74" s="23">
        <v>344</v>
      </c>
      <c r="Y74" s="32">
        <f t="shared" si="17"/>
        <v>9.30232558139535</v>
      </c>
      <c r="Z74" s="32">
        <f t="shared" si="18"/>
        <v>0.7549812824538099</v>
      </c>
      <c r="AA74" s="34">
        <f t="shared" si="25"/>
        <v>14</v>
      </c>
      <c r="AB74" s="34">
        <f t="shared" si="26"/>
        <v>40</v>
      </c>
      <c r="AC74" s="23">
        <f t="shared" si="19"/>
        <v>0</v>
      </c>
      <c r="AD74" s="23">
        <f t="shared" si="20"/>
        <v>0</v>
      </c>
      <c r="AE74" s="23">
        <f t="shared" si="21"/>
        <v>0</v>
      </c>
      <c r="AF74" s="23">
        <f t="shared" si="22"/>
        <v>0</v>
      </c>
      <c r="AG74" s="23">
        <f>X74-'[1]Viec 12T-2016'!T71</f>
        <v>0</v>
      </c>
      <c r="AH74" s="37" t="b">
        <f>B74='[3]Viec 12T-2016'!B75</f>
        <v>0</v>
      </c>
      <c r="AI74" s="34"/>
    </row>
    <row r="75" spans="1:35" s="11" customFormat="1" ht="19.5" customHeight="1">
      <c r="A75" s="12">
        <v>61</v>
      </c>
      <c r="B75" s="13" t="str">
        <f>'[2]Viec 11T-2017'!B75</f>
        <v>Vĩnh Long</v>
      </c>
      <c r="C75" s="10">
        <f>'[2]Viec 11T-2017'!C75</f>
        <v>14238</v>
      </c>
      <c r="D75" s="10">
        <v>5702</v>
      </c>
      <c r="E75" s="10">
        <v>8536</v>
      </c>
      <c r="F75" s="10">
        <f>'[2]Viec 11T-2017'!F75</f>
        <v>159</v>
      </c>
      <c r="G75" s="10">
        <f>'[2]Viec 11T-2017'!G75</f>
        <v>0</v>
      </c>
      <c r="H75" s="10">
        <f>'[2]Viec 11T-2017'!H75</f>
        <v>14079</v>
      </c>
      <c r="I75" s="10">
        <f>'[2]Viec 11T-2017'!I75</f>
        <v>10973</v>
      </c>
      <c r="J75" s="10">
        <f>'[2]Viec 11T-2017'!J75</f>
        <v>7219</v>
      </c>
      <c r="K75" s="10">
        <f>'[2]Viec 11T-2017'!K75</f>
        <v>140</v>
      </c>
      <c r="L75" s="10">
        <f>'[2]Viec 11T-2017'!L75</f>
        <v>3442</v>
      </c>
      <c r="M75" s="10">
        <f>'[2]Viec 11T-2017'!M75</f>
        <v>151</v>
      </c>
      <c r="N75" s="10">
        <f>'[2]Viec 11T-2017'!N75</f>
        <v>11</v>
      </c>
      <c r="O75" s="10">
        <f>'[2]Viec 11T-2017'!O75</f>
        <v>0</v>
      </c>
      <c r="P75" s="10">
        <f>'[2]Viec 11T-2017'!P75</f>
        <v>10</v>
      </c>
      <c r="Q75" s="10">
        <f>'[2]Viec 11T-2017'!Q75</f>
        <v>3106</v>
      </c>
      <c r="R75" s="10">
        <f t="shared" si="23"/>
        <v>6720</v>
      </c>
      <c r="S75" s="24">
        <f t="shared" si="14"/>
        <v>0.6706461314134694</v>
      </c>
      <c r="T75" s="31">
        <v>5702</v>
      </c>
      <c r="U75" s="33">
        <f t="shared" si="15"/>
        <v>8536</v>
      </c>
      <c r="V75" s="33">
        <f t="shared" si="16"/>
        <v>0</v>
      </c>
      <c r="W75" s="22">
        <f t="shared" si="24"/>
        <v>3614</v>
      </c>
      <c r="X75" s="23">
        <v>2900</v>
      </c>
      <c r="Y75" s="32">
        <f t="shared" si="17"/>
        <v>0.24620689655172415</v>
      </c>
      <c r="Z75" s="32">
        <f t="shared" si="18"/>
        <v>0.7793877406065771</v>
      </c>
      <c r="AA75" s="34">
        <f t="shared" si="25"/>
        <v>22</v>
      </c>
      <c r="AB75" s="34">
        <f t="shared" si="26"/>
        <v>56</v>
      </c>
      <c r="AC75" s="23">
        <f t="shared" si="19"/>
        <v>0</v>
      </c>
      <c r="AD75" s="23">
        <f t="shared" si="20"/>
        <v>0</v>
      </c>
      <c r="AE75" s="23">
        <f t="shared" si="21"/>
        <v>0</v>
      </c>
      <c r="AF75" s="23">
        <f t="shared" si="22"/>
        <v>0</v>
      </c>
      <c r="AG75" s="23">
        <f>X75-'[1]Viec 12T-2016'!T76</f>
        <v>0</v>
      </c>
      <c r="AH75" s="37" t="b">
        <f>B75='[3]Viec 12T-2016'!B76</f>
        <v>1</v>
      </c>
      <c r="AI75" s="34"/>
    </row>
    <row r="76" spans="1:35" s="11" customFormat="1" ht="19.5" customHeight="1">
      <c r="A76" s="14">
        <v>62</v>
      </c>
      <c r="B76" s="13" t="str">
        <f>'[2]Viec 11T-2017'!B76</f>
        <v>Vĩnh Phúc</v>
      </c>
      <c r="C76" s="10">
        <f>'[2]Viec 11T-2017'!C76</f>
        <v>8553</v>
      </c>
      <c r="D76" s="10">
        <v>2024</v>
      </c>
      <c r="E76" s="10">
        <v>6529</v>
      </c>
      <c r="F76" s="10">
        <f>'[2]Viec 11T-2017'!F76</f>
        <v>123</v>
      </c>
      <c r="G76" s="10">
        <f>'[2]Viec 11T-2017'!G76</f>
        <v>11</v>
      </c>
      <c r="H76" s="10">
        <f>'[2]Viec 11T-2017'!H76</f>
        <v>8430</v>
      </c>
      <c r="I76" s="10">
        <f>'[2]Viec 11T-2017'!I76</f>
        <v>7171</v>
      </c>
      <c r="J76" s="10">
        <f>'[2]Viec 11T-2017'!J76</f>
        <v>6049</v>
      </c>
      <c r="K76" s="10">
        <f>'[2]Viec 11T-2017'!K76</f>
        <v>90</v>
      </c>
      <c r="L76" s="10">
        <f>'[2]Viec 11T-2017'!L76</f>
        <v>988</v>
      </c>
      <c r="M76" s="10">
        <f>'[2]Viec 11T-2017'!M76</f>
        <v>31</v>
      </c>
      <c r="N76" s="10">
        <f>'[2]Viec 11T-2017'!N76</f>
        <v>5</v>
      </c>
      <c r="O76" s="10">
        <f>'[2]Viec 11T-2017'!O76</f>
        <v>2</v>
      </c>
      <c r="P76" s="10">
        <f>'[2]Viec 11T-2017'!P76</f>
        <v>6</v>
      </c>
      <c r="Q76" s="10">
        <f>'[2]Viec 11T-2017'!Q76</f>
        <v>1259</v>
      </c>
      <c r="R76" s="10">
        <f t="shared" si="23"/>
        <v>2291</v>
      </c>
      <c r="S76" s="24">
        <f t="shared" si="14"/>
        <v>0.8560870171524194</v>
      </c>
      <c r="T76" s="31">
        <v>2024</v>
      </c>
      <c r="U76" s="33">
        <f t="shared" si="15"/>
        <v>6529</v>
      </c>
      <c r="V76" s="33">
        <f t="shared" si="16"/>
        <v>0</v>
      </c>
      <c r="W76" s="22">
        <f t="shared" si="24"/>
        <v>1032</v>
      </c>
      <c r="X76" s="23">
        <v>836</v>
      </c>
      <c r="Y76" s="32">
        <f t="shared" si="17"/>
        <v>0.23444976076555024</v>
      </c>
      <c r="Z76" s="32">
        <f t="shared" si="18"/>
        <v>0.8506524317912219</v>
      </c>
      <c r="AA76" s="34">
        <f t="shared" si="25"/>
        <v>37</v>
      </c>
      <c r="AB76" s="34">
        <f t="shared" si="26"/>
        <v>12</v>
      </c>
      <c r="AC76" s="23">
        <f t="shared" si="19"/>
        <v>0</v>
      </c>
      <c r="AD76" s="23">
        <f t="shared" si="20"/>
        <v>0</v>
      </c>
      <c r="AE76" s="23">
        <f t="shared" si="21"/>
        <v>0</v>
      </c>
      <c r="AF76" s="23">
        <f t="shared" si="22"/>
        <v>0</v>
      </c>
      <c r="AG76" s="23">
        <f>X76-'[1]Viec 12T-2016'!T77</f>
        <v>0</v>
      </c>
      <c r="AH76" s="37" t="b">
        <f>B76='[3]Viec 12T-2016'!B77</f>
        <v>1</v>
      </c>
      <c r="AI76" s="34"/>
    </row>
    <row r="77" spans="1:35" s="11" customFormat="1" ht="19.5" customHeight="1">
      <c r="A77" s="12">
        <v>63</v>
      </c>
      <c r="B77" s="13" t="str">
        <f>'[2]Viec 11T-2017'!B77</f>
        <v>Yên Bái</v>
      </c>
      <c r="C77" s="10">
        <f>'[2]Viec 11T-2017'!C77</f>
        <v>6113</v>
      </c>
      <c r="D77" s="10">
        <v>1293</v>
      </c>
      <c r="E77" s="10">
        <v>4820</v>
      </c>
      <c r="F77" s="10">
        <f>'[2]Viec 11T-2017'!F77</f>
        <v>57</v>
      </c>
      <c r="G77" s="10">
        <f>'[2]Viec 11T-2017'!G77</f>
        <v>0</v>
      </c>
      <c r="H77" s="10">
        <f>'[2]Viec 11T-2017'!H77</f>
        <v>6056</v>
      </c>
      <c r="I77" s="10">
        <f>'[2]Viec 11T-2017'!I77</f>
        <v>5016</v>
      </c>
      <c r="J77" s="10">
        <f>'[2]Viec 11T-2017'!J77</f>
        <v>4272</v>
      </c>
      <c r="K77" s="10">
        <f>'[2]Viec 11T-2017'!K77</f>
        <v>131</v>
      </c>
      <c r="L77" s="10">
        <f>'[2]Viec 11T-2017'!L77</f>
        <v>608</v>
      </c>
      <c r="M77" s="10">
        <f>'[2]Viec 11T-2017'!M77</f>
        <v>5</v>
      </c>
      <c r="N77" s="10">
        <f>'[2]Viec 11T-2017'!N77</f>
        <v>0</v>
      </c>
      <c r="O77" s="10">
        <f>'[2]Viec 11T-2017'!O77</f>
        <v>0</v>
      </c>
      <c r="P77" s="10">
        <f>'[2]Viec 11T-2017'!P77</f>
        <v>0</v>
      </c>
      <c r="Q77" s="10">
        <f>'[2]Viec 11T-2017'!Q77</f>
        <v>1040</v>
      </c>
      <c r="R77" s="10">
        <f t="shared" si="23"/>
        <v>1653</v>
      </c>
      <c r="S77" s="24">
        <f t="shared" si="14"/>
        <v>0.8777910685805422</v>
      </c>
      <c r="T77" s="31">
        <v>1293</v>
      </c>
      <c r="U77" s="33">
        <f t="shared" si="15"/>
        <v>4820</v>
      </c>
      <c r="V77" s="33">
        <f t="shared" si="16"/>
        <v>0</v>
      </c>
      <c r="W77" s="22">
        <f t="shared" si="24"/>
        <v>613</v>
      </c>
      <c r="X77" s="23">
        <v>259</v>
      </c>
      <c r="Y77" s="32">
        <f t="shared" si="17"/>
        <v>1.3667953667953667</v>
      </c>
      <c r="Z77" s="32">
        <f t="shared" si="18"/>
        <v>0.8282694848084544</v>
      </c>
      <c r="AA77" s="34">
        <f t="shared" si="25"/>
        <v>46</v>
      </c>
      <c r="AB77" s="34">
        <f t="shared" si="26"/>
        <v>10</v>
      </c>
      <c r="AC77" s="23">
        <f t="shared" si="19"/>
        <v>0</v>
      </c>
      <c r="AD77" s="23">
        <f t="shared" si="20"/>
        <v>0</v>
      </c>
      <c r="AE77" s="23">
        <f t="shared" si="21"/>
        <v>0</v>
      </c>
      <c r="AF77" s="23">
        <f t="shared" si="22"/>
        <v>0</v>
      </c>
      <c r="AG77" s="23">
        <f>X77-'[1]Viec 12T-2016'!T78</f>
        <v>0</v>
      </c>
      <c r="AH77" s="37" t="b">
        <f>B77='[3]Viec 12T-2016'!B78</f>
        <v>1</v>
      </c>
      <c r="AI77" s="34"/>
    </row>
    <row r="78" spans="2:19" ht="15.75">
      <c r="B78" s="54"/>
      <c r="C78" s="54"/>
      <c r="D78" s="54"/>
      <c r="E78" s="54"/>
      <c r="F78" s="15"/>
      <c r="G78" s="15"/>
      <c r="H78" s="16"/>
      <c r="I78" s="16"/>
      <c r="J78" s="16"/>
      <c r="K78" s="16"/>
      <c r="L78" s="16"/>
      <c r="M78" s="16"/>
      <c r="N78" s="16"/>
      <c r="O78" s="55" t="s">
        <v>54</v>
      </c>
      <c r="P78" s="55"/>
      <c r="Q78" s="55"/>
      <c r="R78" s="55"/>
      <c r="S78" s="55"/>
    </row>
    <row r="79" spans="2:19" ht="15.75" customHeight="1">
      <c r="B79" s="19"/>
      <c r="C79" s="63" t="s">
        <v>38</v>
      </c>
      <c r="D79" s="63"/>
      <c r="E79" s="63"/>
      <c r="F79" s="18"/>
      <c r="G79" s="18"/>
      <c r="H79" s="19"/>
      <c r="I79" s="19"/>
      <c r="J79" s="19"/>
      <c r="K79" s="19"/>
      <c r="L79" s="19"/>
      <c r="M79" s="19"/>
      <c r="N79" s="62"/>
      <c r="O79" s="62"/>
      <c r="P79" s="62"/>
      <c r="Q79" s="62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62"/>
      <c r="O80" s="62"/>
      <c r="P80" s="62"/>
      <c r="Q80" s="62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63" t="s">
        <v>46</v>
      </c>
      <c r="D86" s="63"/>
      <c r="E86" s="63"/>
      <c r="F86" s="18"/>
      <c r="G86" s="18"/>
      <c r="H86" s="19"/>
      <c r="I86" s="19"/>
      <c r="J86" s="19"/>
      <c r="K86" s="19"/>
      <c r="L86" s="19"/>
      <c r="M86" s="19"/>
      <c r="N86" s="62"/>
      <c r="O86" s="62"/>
      <c r="P86" s="62"/>
      <c r="Q86" s="62"/>
      <c r="R86" s="19"/>
      <c r="S86" s="19"/>
    </row>
    <row r="87" ht="12.75">
      <c r="B87" s="17"/>
    </row>
  </sheetData>
  <sheetProtection/>
  <mergeCells count="46">
    <mergeCell ref="V8:V12"/>
    <mergeCell ref="N80:Q80"/>
    <mergeCell ref="C79:E79"/>
    <mergeCell ref="N79:Q79"/>
    <mergeCell ref="C86:E86"/>
    <mergeCell ref="N86:Q86"/>
    <mergeCell ref="M11:M12"/>
    <mergeCell ref="N11:N12"/>
    <mergeCell ref="O11:O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13:B13"/>
    <mergeCell ref="C9:C12"/>
    <mergeCell ref="D9:E9"/>
    <mergeCell ref="B78:E78"/>
    <mergeCell ref="O78:S78"/>
    <mergeCell ref="P11:P12"/>
    <mergeCell ref="D10:D12"/>
    <mergeCell ref="AA8:AA12"/>
    <mergeCell ref="T8:T12"/>
    <mergeCell ref="U8:U12"/>
    <mergeCell ref="H8:Q8"/>
    <mergeCell ref="AB8:AB12"/>
    <mergeCell ref="A8:A12"/>
    <mergeCell ref="B8:B12"/>
    <mergeCell ref="C8:E8"/>
    <mergeCell ref="F8:F12"/>
    <mergeCell ref="G8:G12"/>
    <mergeCell ref="Z8:Z12"/>
    <mergeCell ref="Y8:Y12"/>
    <mergeCell ref="W8:W12"/>
    <mergeCell ref="J10:P10"/>
    <mergeCell ref="J11:J12"/>
    <mergeCell ref="K11:K12"/>
    <mergeCell ref="L11:L12"/>
    <mergeCell ref="X8:X12"/>
    <mergeCell ref="R8:R12"/>
    <mergeCell ref="S8:S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I87"/>
  <sheetViews>
    <sheetView view="pageBreakPreview" zoomScale="115" zoomScaleNormal="70" zoomScaleSheetLayoutView="115" workbookViewId="0" topLeftCell="A7">
      <selection activeCell="A7" sqref="A7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7.00390625" style="1" customWidth="1"/>
    <col min="20" max="20" width="5.50390625" style="1" customWidth="1"/>
    <col min="21" max="21" width="14.25390625" style="1" customWidth="1"/>
    <col min="22" max="22" width="13.00390625" style="1" customWidth="1"/>
    <col min="23" max="23" width="8.125" style="1" customWidth="1"/>
    <col min="24" max="24" width="12.00390625" style="1" customWidth="1"/>
    <col min="25" max="25" width="14.50390625" style="1" customWidth="1"/>
    <col min="26" max="29" width="9.00390625" style="1" customWidth="1"/>
    <col min="30" max="30" width="15.625" style="1" customWidth="1"/>
    <col min="31" max="33" width="9.00390625" style="1" customWidth="1"/>
    <col min="34" max="34" width="13.25390625" style="1" bestFit="1" customWidth="1"/>
    <col min="35" max="16384" width="9.00390625" style="1" customWidth="1"/>
  </cols>
  <sheetData>
    <row r="1" spans="2:10" ht="18.75" customHeight="1">
      <c r="B1" s="56" t="s">
        <v>0</v>
      </c>
      <c r="C1" s="56"/>
      <c r="D1" s="56"/>
      <c r="E1" s="56"/>
      <c r="F1" s="56"/>
      <c r="G1" s="56"/>
      <c r="H1" s="56"/>
      <c r="I1" s="20"/>
      <c r="J1" s="20"/>
    </row>
    <row r="2" spans="2:10" ht="31.5" customHeight="1">
      <c r="B2" s="57" t="s">
        <v>1</v>
      </c>
      <c r="C2" s="57"/>
      <c r="D2" s="57"/>
      <c r="E2" s="57"/>
      <c r="F2" s="57"/>
      <c r="G2" s="57"/>
      <c r="H2" s="57"/>
      <c r="I2" s="21"/>
      <c r="J2" s="21"/>
    </row>
    <row r="3" spans="1:16" ht="6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P3" s="2"/>
    </row>
    <row r="4" spans="1:20" ht="15.75" customHeight="1">
      <c r="A4" s="59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pans="1:20" ht="22.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0" ht="13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4" t="s">
        <v>39</v>
      </c>
      <c r="R7" s="61"/>
      <c r="S7" s="61"/>
      <c r="T7" s="61"/>
    </row>
    <row r="8" spans="1:29" ht="14.25" customHeight="1">
      <c r="A8" s="48" t="s">
        <v>3</v>
      </c>
      <c r="B8" s="48" t="s">
        <v>4</v>
      </c>
      <c r="C8" s="45" t="s">
        <v>5</v>
      </c>
      <c r="D8" s="45"/>
      <c r="E8" s="45"/>
      <c r="F8" s="49" t="s">
        <v>6</v>
      </c>
      <c r="G8" s="45" t="s">
        <v>7</v>
      </c>
      <c r="H8" s="44" t="s">
        <v>8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6" t="s">
        <v>9</v>
      </c>
      <c r="T8" s="45" t="s">
        <v>41</v>
      </c>
      <c r="U8" s="47" t="s">
        <v>51</v>
      </c>
      <c r="V8" s="41" t="s">
        <v>16</v>
      </c>
      <c r="W8" s="38" t="s">
        <v>52</v>
      </c>
      <c r="X8" s="41" t="s">
        <v>47</v>
      </c>
      <c r="Y8" s="41" t="s">
        <v>48</v>
      </c>
      <c r="Z8" s="41" t="s">
        <v>44</v>
      </c>
      <c r="AA8" s="38" t="s">
        <v>45</v>
      </c>
      <c r="AB8" s="41" t="s">
        <v>49</v>
      </c>
      <c r="AC8" s="41" t="s">
        <v>50</v>
      </c>
    </row>
    <row r="9" spans="1:29" ht="14.25" customHeight="1">
      <c r="A9" s="48"/>
      <c r="B9" s="48"/>
      <c r="C9" s="45" t="s">
        <v>10</v>
      </c>
      <c r="D9" s="45" t="s">
        <v>11</v>
      </c>
      <c r="E9" s="45"/>
      <c r="F9" s="50"/>
      <c r="G9" s="45"/>
      <c r="H9" s="45" t="s">
        <v>14</v>
      </c>
      <c r="I9" s="44" t="s">
        <v>12</v>
      </c>
      <c r="J9" s="44"/>
      <c r="K9" s="44"/>
      <c r="L9" s="44"/>
      <c r="M9" s="44"/>
      <c r="N9" s="44"/>
      <c r="O9" s="44"/>
      <c r="P9" s="44"/>
      <c r="Q9" s="44"/>
      <c r="R9" s="45" t="s">
        <v>13</v>
      </c>
      <c r="S9" s="46"/>
      <c r="T9" s="45"/>
      <c r="U9" s="47"/>
      <c r="V9" s="41"/>
      <c r="W9" s="39"/>
      <c r="X9" s="41"/>
      <c r="Y9" s="41"/>
      <c r="Z9" s="41"/>
      <c r="AA9" s="39"/>
      <c r="AB9" s="41"/>
      <c r="AC9" s="41"/>
    </row>
    <row r="10" spans="1:29" ht="14.25" customHeight="1">
      <c r="A10" s="48"/>
      <c r="B10" s="48"/>
      <c r="C10" s="45"/>
      <c r="D10" s="45" t="s">
        <v>15</v>
      </c>
      <c r="E10" s="45" t="s">
        <v>16</v>
      </c>
      <c r="F10" s="50"/>
      <c r="G10" s="45"/>
      <c r="H10" s="45"/>
      <c r="I10" s="49" t="s">
        <v>14</v>
      </c>
      <c r="J10" s="42" t="s">
        <v>11</v>
      </c>
      <c r="K10" s="43"/>
      <c r="L10" s="43"/>
      <c r="M10" s="43"/>
      <c r="N10" s="43"/>
      <c r="O10" s="43"/>
      <c r="P10" s="43"/>
      <c r="Q10" s="43"/>
      <c r="R10" s="45"/>
      <c r="S10" s="46"/>
      <c r="T10" s="45"/>
      <c r="U10" s="47"/>
      <c r="V10" s="41"/>
      <c r="W10" s="39"/>
      <c r="X10" s="41"/>
      <c r="Y10" s="41"/>
      <c r="Z10" s="41"/>
      <c r="AA10" s="39"/>
      <c r="AB10" s="41"/>
      <c r="AC10" s="41"/>
    </row>
    <row r="11" spans="1:29" ht="12.75" customHeight="1">
      <c r="A11" s="48"/>
      <c r="B11" s="48"/>
      <c r="C11" s="45"/>
      <c r="D11" s="45"/>
      <c r="E11" s="45"/>
      <c r="F11" s="50"/>
      <c r="G11" s="45"/>
      <c r="H11" s="45"/>
      <c r="I11" s="50"/>
      <c r="J11" s="44" t="s">
        <v>17</v>
      </c>
      <c r="K11" s="45" t="s">
        <v>18</v>
      </c>
      <c r="L11" s="49" t="s">
        <v>40</v>
      </c>
      <c r="M11" s="45" t="s">
        <v>19</v>
      </c>
      <c r="N11" s="45" t="s">
        <v>20</v>
      </c>
      <c r="O11" s="45" t="s">
        <v>21</v>
      </c>
      <c r="P11" s="45" t="s">
        <v>22</v>
      </c>
      <c r="Q11" s="44" t="s">
        <v>23</v>
      </c>
      <c r="R11" s="45"/>
      <c r="S11" s="46"/>
      <c r="T11" s="45"/>
      <c r="U11" s="47"/>
      <c r="V11" s="41"/>
      <c r="W11" s="39"/>
      <c r="X11" s="41"/>
      <c r="Y11" s="41"/>
      <c r="Z11" s="41"/>
      <c r="AA11" s="39"/>
      <c r="AB11" s="41"/>
      <c r="AC11" s="41"/>
    </row>
    <row r="12" spans="1:29" ht="56.25" customHeight="1">
      <c r="A12" s="48"/>
      <c r="B12" s="48"/>
      <c r="C12" s="45"/>
      <c r="D12" s="45"/>
      <c r="E12" s="45"/>
      <c r="F12" s="51"/>
      <c r="G12" s="45"/>
      <c r="H12" s="45"/>
      <c r="I12" s="51"/>
      <c r="J12" s="44"/>
      <c r="K12" s="45"/>
      <c r="L12" s="51"/>
      <c r="M12" s="45"/>
      <c r="N12" s="45"/>
      <c r="O12" s="45"/>
      <c r="P12" s="45"/>
      <c r="Q12" s="44"/>
      <c r="R12" s="45"/>
      <c r="S12" s="46"/>
      <c r="T12" s="45"/>
      <c r="U12" s="47"/>
      <c r="V12" s="41"/>
      <c r="W12" s="40"/>
      <c r="X12" s="41"/>
      <c r="Y12" s="41"/>
      <c r="Z12" s="41"/>
      <c r="AA12" s="40"/>
      <c r="AB12" s="41"/>
      <c r="AC12" s="41"/>
    </row>
    <row r="13" spans="1:21" ht="13.5" customHeight="1">
      <c r="A13" s="52" t="s">
        <v>24</v>
      </c>
      <c r="B13" s="53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</row>
    <row r="14" spans="1:35" ht="20.25" customHeight="1">
      <c r="A14" s="6"/>
      <c r="B14" s="8" t="s">
        <v>37</v>
      </c>
      <c r="C14" s="26">
        <f aca="true" t="shared" si="0" ref="C14:R14">SUM(C15:C77)</f>
        <v>173595734144.78006</v>
      </c>
      <c r="D14" s="26">
        <f t="shared" si="0"/>
        <v>104473399783.6324</v>
      </c>
      <c r="E14" s="26">
        <f t="shared" si="0"/>
        <v>69122334361.14758</v>
      </c>
      <c r="F14" s="26">
        <f t="shared" si="0"/>
        <v>8820925162.687</v>
      </c>
      <c r="G14" s="26">
        <f t="shared" si="0"/>
        <v>3449692922.612</v>
      </c>
      <c r="H14" s="26">
        <f t="shared" si="0"/>
        <v>164774808981.31406</v>
      </c>
      <c r="I14" s="26">
        <f t="shared" si="0"/>
        <v>108330705906.947</v>
      </c>
      <c r="J14" s="26">
        <f t="shared" si="0"/>
        <v>24412130550.424</v>
      </c>
      <c r="K14" s="26">
        <f t="shared" si="0"/>
        <v>12138693636.601997</v>
      </c>
      <c r="L14" s="26">
        <f t="shared" si="0"/>
        <v>5750034.787</v>
      </c>
      <c r="M14" s="26">
        <f t="shared" si="0"/>
        <v>67094856924.35899</v>
      </c>
      <c r="N14" s="26">
        <f t="shared" si="0"/>
        <v>2631048483.154</v>
      </c>
      <c r="O14" s="26">
        <f t="shared" si="0"/>
        <v>964091744.7490001</v>
      </c>
      <c r="P14" s="26">
        <f t="shared" si="0"/>
        <v>50432706</v>
      </c>
      <c r="Q14" s="26">
        <f t="shared" si="0"/>
        <v>1033701826.872</v>
      </c>
      <c r="R14" s="26">
        <f t="shared" si="0"/>
        <v>56444103074.36701</v>
      </c>
      <c r="S14" s="27">
        <f aca="true" t="shared" si="1" ref="S14:S45">M14+N14+O14+P14+Q14+R14</f>
        <v>128218234759.501</v>
      </c>
      <c r="T14" s="28">
        <f aca="true" t="shared" si="2" ref="T14:T45">(J14+K14+L14)/I14</f>
        <v>0.3374534848246448</v>
      </c>
      <c r="U14" s="29">
        <v>104473399783.63242</v>
      </c>
      <c r="V14" s="29">
        <f aca="true" t="shared" si="3" ref="V14:V45">C14-U14</f>
        <v>69122334361.14764</v>
      </c>
      <c r="W14" s="29">
        <f aca="true" t="shared" si="4" ref="W14:W45">D14-U14</f>
        <v>0</v>
      </c>
      <c r="X14" s="22">
        <f aca="true" t="shared" si="5" ref="X14:X45">M14+N14+O14+P14+Q14</f>
        <v>71774131685.13399</v>
      </c>
      <c r="Y14" s="34">
        <v>57143231420.13242</v>
      </c>
      <c r="Z14" s="32">
        <f aca="true" t="shared" si="6" ref="Z14:Z45">(X14-Y14)/Y14</f>
        <v>0.2560390776193815</v>
      </c>
      <c r="AA14" s="32">
        <f aca="true" t="shared" si="7" ref="AA14:AA45">I14/H14</f>
        <v>0.6574470125420204</v>
      </c>
      <c r="AB14" s="32"/>
      <c r="AC14" s="32"/>
      <c r="AD14" s="36">
        <f aca="true" t="shared" si="8" ref="AD14:AD45">C14-D14-E14</f>
        <v>0</v>
      </c>
      <c r="AE14" s="35">
        <f aca="true" t="shared" si="9" ref="AE14:AE45">C14-F14-H14</f>
        <v>0.77899169921875</v>
      </c>
      <c r="AF14" s="35">
        <f aca="true" t="shared" si="10" ref="AF14:AF45">H14-I14-R14</f>
        <v>0</v>
      </c>
      <c r="AG14" s="35">
        <f aca="true" t="shared" si="11" ref="AG14:AG45">I14-J14-K14-L14-M14-N14-O14-P14-Q14</f>
        <v>2.4557113647460938E-05</v>
      </c>
      <c r="AH14" s="35">
        <f>Y14-'[1]Tien 12T-2016'!U15</f>
        <v>0</v>
      </c>
      <c r="AI14" s="32"/>
    </row>
    <row r="15" spans="1:35" s="11" customFormat="1" ht="20.25" customHeight="1">
      <c r="A15" s="12">
        <v>1</v>
      </c>
      <c r="B15" s="13" t="str">
        <f>'[2]Tien 11T-2017'!B15</f>
        <v>An Giang</v>
      </c>
      <c r="C15" s="27">
        <f>'[2]Tien 11T-2017'!C15</f>
        <v>3051308734</v>
      </c>
      <c r="D15" s="27">
        <v>1712426486</v>
      </c>
      <c r="E15" s="27">
        <v>1338882248</v>
      </c>
      <c r="F15" s="27">
        <f>'[2]Tien 11T-2017'!F15</f>
        <v>102720694</v>
      </c>
      <c r="G15" s="27">
        <f>'[2]Tien 11T-2017'!G15</f>
        <v>1493512</v>
      </c>
      <c r="H15" s="27">
        <f>'[2]Tien 11T-2017'!H15</f>
        <v>2948588040</v>
      </c>
      <c r="I15" s="27">
        <f>'[2]Tien 11T-2017'!I15</f>
        <v>1607108628</v>
      </c>
      <c r="J15" s="27">
        <f>'[2]Tien 11T-2017'!J15</f>
        <v>438222334</v>
      </c>
      <c r="K15" s="27">
        <f>'[2]Tien 11T-2017'!K15</f>
        <v>59176578</v>
      </c>
      <c r="L15" s="27">
        <f>'[2]Tien 11T-2017'!L15</f>
        <v>37971</v>
      </c>
      <c r="M15" s="27">
        <f>'[2]Tien 11T-2017'!M15</f>
        <v>1037924932</v>
      </c>
      <c r="N15" s="27">
        <f>'[2]Tien 11T-2017'!N15</f>
        <v>60241992</v>
      </c>
      <c r="O15" s="27">
        <f>'[2]Tien 11T-2017'!O15</f>
        <v>833555</v>
      </c>
      <c r="P15" s="27">
        <f>'[2]Tien 11T-2017'!P15</f>
        <v>0</v>
      </c>
      <c r="Q15" s="27">
        <f>'[2]Tien 11T-2017'!Q15</f>
        <v>10671266</v>
      </c>
      <c r="R15" s="27">
        <f>'[2]Tien 11T-2017'!R15</f>
        <v>1341479412</v>
      </c>
      <c r="S15" s="27">
        <f t="shared" si="1"/>
        <v>2451151157</v>
      </c>
      <c r="T15" s="28">
        <f t="shared" si="2"/>
        <v>0.30952287501501735</v>
      </c>
      <c r="U15" s="29">
        <v>1712426486</v>
      </c>
      <c r="V15" s="29">
        <f t="shared" si="3"/>
        <v>1338882248</v>
      </c>
      <c r="W15" s="29">
        <f t="shared" si="4"/>
        <v>0</v>
      </c>
      <c r="X15" s="22">
        <f t="shared" si="5"/>
        <v>1109671745</v>
      </c>
      <c r="Y15" s="31">
        <v>1086570801</v>
      </c>
      <c r="Z15" s="32">
        <f t="shared" si="6"/>
        <v>0.021260413015644804</v>
      </c>
      <c r="AA15" s="32">
        <f t="shared" si="7"/>
        <v>0.545043460191204</v>
      </c>
      <c r="AB15" s="34">
        <f aca="true" t="shared" si="12" ref="AB15:AB46">RANK(C15,$C$15:$C$77)</f>
        <v>7</v>
      </c>
      <c r="AC15" s="34">
        <f aca="true" t="shared" si="13" ref="AC15:AC46">RANK(T15,$T$15:$T$77)</f>
        <v>40</v>
      </c>
      <c r="AD15" s="36">
        <f t="shared" si="8"/>
        <v>0</v>
      </c>
      <c r="AE15" s="35">
        <f t="shared" si="9"/>
        <v>0</v>
      </c>
      <c r="AF15" s="35">
        <f t="shared" si="10"/>
        <v>0</v>
      </c>
      <c r="AG15" s="35">
        <f t="shared" si="11"/>
        <v>0</v>
      </c>
      <c r="AH15" s="35">
        <f>Y15-'[1]Tien 12T-2016'!U16</f>
        <v>0</v>
      </c>
      <c r="AI15" s="32"/>
    </row>
    <row r="16" spans="1:35" s="11" customFormat="1" ht="20.25" customHeight="1">
      <c r="A16" s="14">
        <v>2</v>
      </c>
      <c r="B16" s="13" t="str">
        <f>'[2]Tien 11T-2017'!B17</f>
        <v>Bắc Giang</v>
      </c>
      <c r="C16" s="27">
        <f>'[2]Tien 11T-2017'!C17</f>
        <v>1298055031.1</v>
      </c>
      <c r="D16" s="27">
        <v>1078894605.2</v>
      </c>
      <c r="E16" s="27">
        <v>219160425.89999986</v>
      </c>
      <c r="F16" s="27">
        <f>'[2]Tien 11T-2017'!F17</f>
        <v>258191894.1</v>
      </c>
      <c r="G16" s="27">
        <f>'[2]Tien 11T-2017'!G17</f>
        <v>22408</v>
      </c>
      <c r="H16" s="27">
        <f>'[2]Tien 11T-2017'!H17</f>
        <v>1039863137</v>
      </c>
      <c r="I16" s="27">
        <f>'[2]Tien 11T-2017'!I17</f>
        <v>666472955</v>
      </c>
      <c r="J16" s="27">
        <f>'[2]Tien 11T-2017'!J17</f>
        <v>133515123.1</v>
      </c>
      <c r="K16" s="27">
        <f>'[2]Tien 11T-2017'!K17</f>
        <v>24648696.4</v>
      </c>
      <c r="L16" s="27">
        <f>'[2]Tien 11T-2017'!L17</f>
        <v>29443</v>
      </c>
      <c r="M16" s="27">
        <f>'[2]Tien 11T-2017'!M17</f>
        <v>427495688.5</v>
      </c>
      <c r="N16" s="27">
        <f>'[2]Tien 11T-2017'!N17</f>
        <v>77671925</v>
      </c>
      <c r="O16" s="27">
        <f>'[2]Tien 11T-2017'!O17</f>
        <v>120846</v>
      </c>
      <c r="P16" s="27">
        <f>'[2]Tien 11T-2017'!P17</f>
        <v>0</v>
      </c>
      <c r="Q16" s="27">
        <f>'[2]Tien 11T-2017'!Q17</f>
        <v>2991233</v>
      </c>
      <c r="R16" s="27">
        <f>'[2]Tien 11T-2017'!R17</f>
        <v>373390182</v>
      </c>
      <c r="S16" s="27">
        <f t="shared" si="1"/>
        <v>881669874.5</v>
      </c>
      <c r="T16" s="28">
        <f t="shared" si="2"/>
        <v>0.23735886252128566</v>
      </c>
      <c r="U16" s="29">
        <v>1078894605.2</v>
      </c>
      <c r="V16" s="29">
        <f t="shared" si="3"/>
        <v>219160425.89999986</v>
      </c>
      <c r="W16" s="29">
        <f t="shared" si="4"/>
        <v>0</v>
      </c>
      <c r="X16" s="22">
        <f t="shared" si="5"/>
        <v>508279692.5</v>
      </c>
      <c r="Y16" s="31">
        <v>895190277.6</v>
      </c>
      <c r="Z16" s="32">
        <f t="shared" si="6"/>
        <v>-0.4322104414910594</v>
      </c>
      <c r="AA16" s="32">
        <f t="shared" si="7"/>
        <v>0.640923724753597</v>
      </c>
      <c r="AB16" s="34">
        <f t="shared" si="12"/>
        <v>24</v>
      </c>
      <c r="AC16" s="34">
        <f t="shared" si="13"/>
        <v>56</v>
      </c>
      <c r="AD16" s="36">
        <f t="shared" si="8"/>
        <v>0</v>
      </c>
      <c r="AE16" s="35">
        <f t="shared" si="9"/>
        <v>0</v>
      </c>
      <c r="AF16" s="35">
        <f t="shared" si="10"/>
        <v>0</v>
      </c>
      <c r="AG16" s="35">
        <f t="shared" si="11"/>
        <v>0</v>
      </c>
      <c r="AH16" s="35">
        <f>Y16-'[1]Tien 12T-2016'!U18</f>
        <v>0</v>
      </c>
      <c r="AI16" s="32"/>
    </row>
    <row r="17" spans="1:35" s="11" customFormat="1" ht="20.25" customHeight="1">
      <c r="A17" s="12">
        <v>3</v>
      </c>
      <c r="B17" s="13" t="str">
        <f>'[2]Tien 11T-2017'!B18</f>
        <v>Bắc Kạn</v>
      </c>
      <c r="C17" s="27">
        <f>'[2]Tien 11T-2017'!C18</f>
        <v>83505755</v>
      </c>
      <c r="D17" s="27">
        <v>25209610</v>
      </c>
      <c r="E17" s="27">
        <v>58296145</v>
      </c>
      <c r="F17" s="27">
        <f>'[2]Tien 11T-2017'!F18</f>
        <v>2490151</v>
      </c>
      <c r="G17" s="27">
        <f>'[2]Tien 11T-2017'!G18</f>
        <v>2468558</v>
      </c>
      <c r="H17" s="27">
        <f>'[2]Tien 11T-2017'!H18</f>
        <v>81015604</v>
      </c>
      <c r="I17" s="27">
        <f>'[2]Tien 11T-2017'!I18</f>
        <v>66245360</v>
      </c>
      <c r="J17" s="27">
        <f>'[2]Tien 11T-2017'!J18</f>
        <v>10339699</v>
      </c>
      <c r="K17" s="27">
        <f>'[2]Tien 11T-2017'!K18</f>
        <v>8751897</v>
      </c>
      <c r="L17" s="27">
        <f>'[2]Tien 11T-2017'!L18</f>
        <v>26387</v>
      </c>
      <c r="M17" s="27">
        <f>'[2]Tien 11T-2017'!M18</f>
        <v>46050216</v>
      </c>
      <c r="N17" s="27">
        <f>'[2]Tien 11T-2017'!N18</f>
        <v>1077161</v>
      </c>
      <c r="O17" s="27">
        <f>'[2]Tien 11T-2017'!O18</f>
        <v>0</v>
      </c>
      <c r="P17" s="27">
        <f>'[2]Tien 11T-2017'!P18</f>
        <v>0</v>
      </c>
      <c r="Q17" s="27">
        <f>'[2]Tien 11T-2017'!Q18</f>
        <v>0</v>
      </c>
      <c r="R17" s="27">
        <f>'[2]Tien 11T-2017'!R18</f>
        <v>14770244</v>
      </c>
      <c r="S17" s="27">
        <f t="shared" si="1"/>
        <v>61897621</v>
      </c>
      <c r="T17" s="28">
        <f t="shared" si="2"/>
        <v>0.2885935407400609</v>
      </c>
      <c r="U17" s="29">
        <v>25209610</v>
      </c>
      <c r="V17" s="29">
        <f t="shared" si="3"/>
        <v>58296145</v>
      </c>
      <c r="W17" s="29">
        <f t="shared" si="4"/>
        <v>0</v>
      </c>
      <c r="X17" s="22">
        <f t="shared" si="5"/>
        <v>47127377</v>
      </c>
      <c r="Y17" s="31">
        <v>16411746</v>
      </c>
      <c r="Z17" s="32">
        <f t="shared" si="6"/>
        <v>1.8715638787000481</v>
      </c>
      <c r="AA17" s="32">
        <f t="shared" si="7"/>
        <v>0.8176864298882472</v>
      </c>
      <c r="AB17" s="34">
        <f t="shared" si="12"/>
        <v>60</v>
      </c>
      <c r="AC17" s="34">
        <f t="shared" si="13"/>
        <v>44</v>
      </c>
      <c r="AD17" s="36">
        <f t="shared" si="8"/>
        <v>0</v>
      </c>
      <c r="AE17" s="35">
        <f t="shared" si="9"/>
        <v>0</v>
      </c>
      <c r="AF17" s="35">
        <f t="shared" si="10"/>
        <v>0</v>
      </c>
      <c r="AG17" s="35">
        <f t="shared" si="11"/>
        <v>0</v>
      </c>
      <c r="AH17" s="35">
        <f>Y17-'[1]Tien 12T-2016'!U19</f>
        <v>0</v>
      </c>
      <c r="AI17" s="32"/>
    </row>
    <row r="18" spans="1:35" s="11" customFormat="1" ht="20.25" customHeight="1">
      <c r="A18" s="14">
        <v>4</v>
      </c>
      <c r="B18" s="13" t="str">
        <f>'[2]Tien 11T-2017'!B16</f>
        <v>Bạc Liêu</v>
      </c>
      <c r="C18" s="27">
        <f>'[2]Tien 11T-2017'!C16</f>
        <v>652745256</v>
      </c>
      <c r="D18" s="27">
        <v>325536286</v>
      </c>
      <c r="E18" s="27">
        <v>327208970</v>
      </c>
      <c r="F18" s="27">
        <f>'[2]Tien 11T-2017'!F16</f>
        <v>3742926</v>
      </c>
      <c r="G18" s="27">
        <f>'[2]Tien 11T-2017'!G16</f>
        <v>0</v>
      </c>
      <c r="H18" s="27">
        <f>'[2]Tien 11T-2017'!H16</f>
        <v>649002330</v>
      </c>
      <c r="I18" s="27">
        <f>'[2]Tien 11T-2017'!I16</f>
        <v>413839979</v>
      </c>
      <c r="J18" s="27">
        <f>'[2]Tien 11T-2017'!J16</f>
        <v>88685785</v>
      </c>
      <c r="K18" s="27">
        <f>'[2]Tien 11T-2017'!K16</f>
        <v>33449460</v>
      </c>
      <c r="L18" s="27">
        <f>'[2]Tien 11T-2017'!L16</f>
        <v>33423</v>
      </c>
      <c r="M18" s="27">
        <f>'[2]Tien 11T-2017'!M16</f>
        <v>287443685</v>
      </c>
      <c r="N18" s="27">
        <f>'[2]Tien 11T-2017'!N16</f>
        <v>2301067</v>
      </c>
      <c r="O18" s="27">
        <f>'[2]Tien 11T-2017'!O16</f>
        <v>257313</v>
      </c>
      <c r="P18" s="27">
        <f>'[2]Tien 11T-2017'!P16</f>
        <v>989000</v>
      </c>
      <c r="Q18" s="27">
        <f>'[2]Tien 11T-2017'!Q16</f>
        <v>680246</v>
      </c>
      <c r="R18" s="27">
        <f>'[2]Tien 11T-2017'!R16</f>
        <v>235162351</v>
      </c>
      <c r="S18" s="27">
        <f t="shared" si="1"/>
        <v>526833662</v>
      </c>
      <c r="T18" s="28">
        <f t="shared" si="2"/>
        <v>0.2952075057977905</v>
      </c>
      <c r="U18" s="29">
        <v>325536286</v>
      </c>
      <c r="V18" s="29">
        <f t="shared" si="3"/>
        <v>327208970</v>
      </c>
      <c r="W18" s="29">
        <f t="shared" si="4"/>
        <v>0</v>
      </c>
      <c r="X18" s="22">
        <f t="shared" si="5"/>
        <v>291671311</v>
      </c>
      <c r="Y18" s="31">
        <v>178505573</v>
      </c>
      <c r="Z18" s="32">
        <f t="shared" si="6"/>
        <v>0.6339619323817974</v>
      </c>
      <c r="AA18" s="32">
        <f t="shared" si="7"/>
        <v>0.637655613655501</v>
      </c>
      <c r="AB18" s="34">
        <f t="shared" si="12"/>
        <v>40</v>
      </c>
      <c r="AC18" s="34">
        <f t="shared" si="13"/>
        <v>41</v>
      </c>
      <c r="AD18" s="36">
        <f t="shared" si="8"/>
        <v>0</v>
      </c>
      <c r="AE18" s="35">
        <f t="shared" si="9"/>
        <v>0</v>
      </c>
      <c r="AF18" s="35">
        <f t="shared" si="10"/>
        <v>0</v>
      </c>
      <c r="AG18" s="35">
        <f t="shared" si="11"/>
        <v>0</v>
      </c>
      <c r="AH18" s="35">
        <f>Y18-'[1]Tien 12T-2016'!U17</f>
        <v>0</v>
      </c>
      <c r="AI18" s="32"/>
    </row>
    <row r="19" spans="1:35" s="11" customFormat="1" ht="20.25" customHeight="1">
      <c r="A19" s="12">
        <v>5</v>
      </c>
      <c r="B19" s="13" t="str">
        <f>'[2]Tien 11T-2017'!B19</f>
        <v>Bắc Ninh</v>
      </c>
      <c r="C19" s="27">
        <f>'[2]Tien 11T-2017'!C19</f>
        <v>1372841880</v>
      </c>
      <c r="D19" s="27">
        <v>814267855.9289999</v>
      </c>
      <c r="E19" s="27">
        <v>558574024.0710001</v>
      </c>
      <c r="F19" s="27">
        <f>'[2]Tien 11T-2017'!F19</f>
        <v>82137245</v>
      </c>
      <c r="G19" s="27">
        <f>'[2]Tien 11T-2017'!G19</f>
        <v>24139565</v>
      </c>
      <c r="H19" s="27">
        <f>'[2]Tien 11T-2017'!H19</f>
        <v>1290704635</v>
      </c>
      <c r="I19" s="27">
        <f>'[2]Tien 11T-2017'!I19</f>
        <v>1002203088</v>
      </c>
      <c r="J19" s="27">
        <f>'[2]Tien 11T-2017'!J19</f>
        <v>211287414.401</v>
      </c>
      <c r="K19" s="27">
        <f>'[2]Tien 11T-2017'!K19</f>
        <v>172992549</v>
      </c>
      <c r="L19" s="27">
        <f>'[2]Tien 11T-2017'!L19</f>
        <v>113188</v>
      </c>
      <c r="M19" s="27">
        <f>'[2]Tien 11T-2017'!M19</f>
        <v>608698776.599</v>
      </c>
      <c r="N19" s="27">
        <f>'[2]Tien 11T-2017'!N19</f>
        <v>7302937</v>
      </c>
      <c r="O19" s="27">
        <f>'[2]Tien 11T-2017'!O19</f>
        <v>166250</v>
      </c>
      <c r="P19" s="27">
        <f>'[2]Tien 11T-2017'!P19</f>
        <v>0</v>
      </c>
      <c r="Q19" s="27">
        <f>'[2]Tien 11T-2017'!Q19</f>
        <v>1641973</v>
      </c>
      <c r="R19" s="27">
        <f>'[2]Tien 11T-2017'!R19</f>
        <v>288501547</v>
      </c>
      <c r="S19" s="27">
        <f t="shared" si="1"/>
        <v>906311483.599</v>
      </c>
      <c r="T19" s="28">
        <f t="shared" si="2"/>
        <v>0.38354816104996875</v>
      </c>
      <c r="U19" s="29">
        <v>814267855.9289999</v>
      </c>
      <c r="V19" s="29">
        <f t="shared" si="3"/>
        <v>558574024.0710001</v>
      </c>
      <c r="W19" s="29">
        <f t="shared" si="4"/>
        <v>0</v>
      </c>
      <c r="X19" s="22">
        <f t="shared" si="5"/>
        <v>617809936.599</v>
      </c>
      <c r="Y19" s="31">
        <v>626144973.9289999</v>
      </c>
      <c r="Z19" s="32">
        <f t="shared" si="6"/>
        <v>-0.013311673297796133</v>
      </c>
      <c r="AA19" s="32">
        <f t="shared" si="7"/>
        <v>0.7764774843316495</v>
      </c>
      <c r="AB19" s="34">
        <f t="shared" si="12"/>
        <v>22</v>
      </c>
      <c r="AC19" s="34">
        <f t="shared" si="13"/>
        <v>21</v>
      </c>
      <c r="AD19" s="36">
        <f t="shared" si="8"/>
        <v>0</v>
      </c>
      <c r="AE19" s="35">
        <f t="shared" si="9"/>
        <v>0</v>
      </c>
      <c r="AF19" s="35">
        <f t="shared" si="10"/>
        <v>0</v>
      </c>
      <c r="AG19" s="35">
        <f t="shared" si="11"/>
        <v>0</v>
      </c>
      <c r="AH19" s="35">
        <f>Y19-'[1]Tien 12T-2016'!U20</f>
        <v>0</v>
      </c>
      <c r="AI19" s="32"/>
    </row>
    <row r="20" spans="1:35" s="11" customFormat="1" ht="20.25" customHeight="1">
      <c r="A20" s="14">
        <v>6</v>
      </c>
      <c r="B20" s="13" t="str">
        <f>'[2]Tien 11T-2017'!B20</f>
        <v>Bến Tre</v>
      </c>
      <c r="C20" s="27">
        <f>'[2]Tien 11T-2017'!C20</f>
        <v>891988524.5679998</v>
      </c>
      <c r="D20" s="27">
        <v>482499457.7279999</v>
      </c>
      <c r="E20" s="27">
        <v>409489066.8399999</v>
      </c>
      <c r="F20" s="27">
        <f>'[2]Tien 11T-2017'!F20</f>
        <v>33687834.357999995</v>
      </c>
      <c r="G20" s="27">
        <f>'[2]Tien 11T-2017'!G20</f>
        <v>2051831.4</v>
      </c>
      <c r="H20" s="27">
        <f>'[2]Tien 11T-2017'!H20</f>
        <v>858300690.2099999</v>
      </c>
      <c r="I20" s="27">
        <f>'[2]Tien 11T-2017'!I20</f>
        <v>653662421.386</v>
      </c>
      <c r="J20" s="27">
        <f>'[2]Tien 11T-2017'!J20</f>
        <v>163925312.46399996</v>
      </c>
      <c r="K20" s="27">
        <f>'[2]Tien 11T-2017'!K20</f>
        <v>43099515.26900001</v>
      </c>
      <c r="L20" s="27">
        <f>'[2]Tien 11T-2017'!L20</f>
        <v>2662.5</v>
      </c>
      <c r="M20" s="27">
        <f>'[2]Tien 11T-2017'!M20</f>
        <v>432541223.36099994</v>
      </c>
      <c r="N20" s="27">
        <f>'[2]Tien 11T-2017'!N20</f>
        <v>11499537.618</v>
      </c>
      <c r="O20" s="27">
        <f>'[2]Tien 11T-2017'!O20</f>
        <v>89729.87</v>
      </c>
      <c r="P20" s="27">
        <f>'[2]Tien 11T-2017'!P20</f>
        <v>0</v>
      </c>
      <c r="Q20" s="27">
        <f>'[2]Tien 11T-2017'!Q20</f>
        <v>2504440.304</v>
      </c>
      <c r="R20" s="27">
        <f>'[2]Tien 11T-2017'!R20</f>
        <v>204638268.82400003</v>
      </c>
      <c r="S20" s="27">
        <f t="shared" si="1"/>
        <v>651273199.977</v>
      </c>
      <c r="T20" s="28">
        <f t="shared" si="2"/>
        <v>0.31671927811610623</v>
      </c>
      <c r="U20" s="29">
        <v>482499457.7279999</v>
      </c>
      <c r="V20" s="29">
        <f t="shared" si="3"/>
        <v>409489066.8399999</v>
      </c>
      <c r="W20" s="29">
        <f t="shared" si="4"/>
        <v>0</v>
      </c>
      <c r="X20" s="22">
        <f t="shared" si="5"/>
        <v>446634931.153</v>
      </c>
      <c r="Y20" s="31">
        <v>338669417.4509999</v>
      </c>
      <c r="Z20" s="32">
        <f t="shared" si="6"/>
        <v>0.3187932188108511</v>
      </c>
      <c r="AA20" s="32">
        <f t="shared" si="7"/>
        <v>0.7615774155163137</v>
      </c>
      <c r="AB20" s="34">
        <f t="shared" si="12"/>
        <v>30</v>
      </c>
      <c r="AC20" s="34">
        <f t="shared" si="13"/>
        <v>37</v>
      </c>
      <c r="AD20" s="36">
        <f t="shared" si="8"/>
        <v>0</v>
      </c>
      <c r="AE20" s="35">
        <f t="shared" si="9"/>
        <v>0</v>
      </c>
      <c r="AF20" s="35">
        <f t="shared" si="10"/>
        <v>0</v>
      </c>
      <c r="AG20" s="35">
        <f t="shared" si="11"/>
        <v>1.1408701539039612E-07</v>
      </c>
      <c r="AH20" s="35">
        <f>Y20-'[1]Tien 12T-2016'!U21</f>
        <v>0</v>
      </c>
      <c r="AI20" s="32"/>
    </row>
    <row r="21" spans="1:35" s="11" customFormat="1" ht="20.25" customHeight="1">
      <c r="A21" s="12">
        <v>7</v>
      </c>
      <c r="B21" s="13" t="str">
        <f>'[2]Tien 11T-2017'!B22</f>
        <v>Bình Định</v>
      </c>
      <c r="C21" s="27">
        <f>'[2]Tien 11T-2017'!C22</f>
        <v>1242329055</v>
      </c>
      <c r="D21" s="27">
        <v>834462458</v>
      </c>
      <c r="E21" s="27">
        <v>407866597</v>
      </c>
      <c r="F21" s="27">
        <f>'[2]Tien 11T-2017'!F22</f>
        <v>15011257</v>
      </c>
      <c r="G21" s="27">
        <f>'[2]Tien 11T-2017'!G22</f>
        <v>1770383</v>
      </c>
      <c r="H21" s="27">
        <f>'[2]Tien 11T-2017'!H22</f>
        <v>1227317798</v>
      </c>
      <c r="I21" s="27">
        <f>'[2]Tien 11T-2017'!I22</f>
        <v>694343845</v>
      </c>
      <c r="J21" s="27">
        <f>'[2]Tien 11T-2017'!J22</f>
        <v>147224339</v>
      </c>
      <c r="K21" s="27">
        <f>'[2]Tien 11T-2017'!K22</f>
        <v>44789517</v>
      </c>
      <c r="L21" s="27">
        <f>'[2]Tien 11T-2017'!L22</f>
        <v>38194</v>
      </c>
      <c r="M21" s="27">
        <f>'[2]Tien 11T-2017'!M22</f>
        <v>497903746</v>
      </c>
      <c r="N21" s="27">
        <f>'[2]Tien 11T-2017'!N22</f>
        <v>1730896</v>
      </c>
      <c r="O21" s="27">
        <f>'[2]Tien 11T-2017'!O22</f>
        <v>806740</v>
      </c>
      <c r="P21" s="27">
        <f>'[2]Tien 11T-2017'!P22</f>
        <v>0</v>
      </c>
      <c r="Q21" s="27">
        <f>'[2]Tien 11T-2017'!Q22</f>
        <v>1850413</v>
      </c>
      <c r="R21" s="27">
        <f>'[2]Tien 11T-2017'!R22</f>
        <v>532973953</v>
      </c>
      <c r="S21" s="27">
        <f t="shared" si="1"/>
        <v>1035265748</v>
      </c>
      <c r="T21" s="28">
        <f t="shared" si="2"/>
        <v>0.27659502043976497</v>
      </c>
      <c r="U21" s="29">
        <v>834462458</v>
      </c>
      <c r="V21" s="29">
        <f t="shared" si="3"/>
        <v>407866597</v>
      </c>
      <c r="W21" s="29">
        <f t="shared" si="4"/>
        <v>0</v>
      </c>
      <c r="X21" s="22">
        <f t="shared" si="5"/>
        <v>502291795</v>
      </c>
      <c r="Y21" s="31">
        <v>313742017</v>
      </c>
      <c r="Z21" s="32">
        <f t="shared" si="6"/>
        <v>0.6009707587237192</v>
      </c>
      <c r="AA21" s="32">
        <f t="shared" si="7"/>
        <v>0.5657408750459594</v>
      </c>
      <c r="AB21" s="34">
        <f t="shared" si="12"/>
        <v>26</v>
      </c>
      <c r="AC21" s="34">
        <f t="shared" si="13"/>
        <v>48</v>
      </c>
      <c r="AD21" s="36">
        <f t="shared" si="8"/>
        <v>0</v>
      </c>
      <c r="AE21" s="35">
        <f t="shared" si="9"/>
        <v>0</v>
      </c>
      <c r="AF21" s="35">
        <f t="shared" si="10"/>
        <v>0</v>
      </c>
      <c r="AG21" s="35">
        <f t="shared" si="11"/>
        <v>0</v>
      </c>
      <c r="AH21" s="35">
        <f>Y21-'[1]Tien 12T-2016'!U23</f>
        <v>0</v>
      </c>
      <c r="AI21" s="32"/>
    </row>
    <row r="22" spans="1:35" s="11" customFormat="1" ht="20.25" customHeight="1">
      <c r="A22" s="14">
        <v>8</v>
      </c>
      <c r="B22" s="13" t="str">
        <f>'[2]Tien 11T-2017'!B21</f>
        <v>Bình Dương</v>
      </c>
      <c r="C22" s="27">
        <f>'[2]Tien 11T-2017'!C21</f>
        <v>5336719423</v>
      </c>
      <c r="D22" s="27">
        <v>3564307847</v>
      </c>
      <c r="E22" s="27">
        <v>1772411576</v>
      </c>
      <c r="F22" s="27">
        <f>'[2]Tien 11T-2017'!F21</f>
        <v>152080913</v>
      </c>
      <c r="G22" s="27">
        <f>'[2]Tien 11T-2017'!G21</f>
        <v>153792376</v>
      </c>
      <c r="H22" s="27">
        <f>'[2]Tien 11T-2017'!H21</f>
        <v>5184638510</v>
      </c>
      <c r="I22" s="27">
        <f>'[2]Tien 11T-2017'!I21</f>
        <v>4449580500</v>
      </c>
      <c r="J22" s="27">
        <f>'[2]Tien 11T-2017'!J21</f>
        <v>950487030</v>
      </c>
      <c r="K22" s="27">
        <f>'[2]Tien 11T-2017'!K21</f>
        <v>309748312</v>
      </c>
      <c r="L22" s="27">
        <f>'[2]Tien 11T-2017'!L21</f>
        <v>11329</v>
      </c>
      <c r="M22" s="27">
        <f>'[2]Tien 11T-2017'!M21</f>
        <v>2896772540</v>
      </c>
      <c r="N22" s="27">
        <f>'[2]Tien 11T-2017'!N21</f>
        <v>250320177</v>
      </c>
      <c r="O22" s="27">
        <f>'[2]Tien 11T-2017'!O21</f>
        <v>18818728</v>
      </c>
      <c r="P22" s="27">
        <f>'[2]Tien 11T-2017'!P21</f>
        <v>0</v>
      </c>
      <c r="Q22" s="27">
        <f>'[2]Tien 11T-2017'!Q21</f>
        <v>23422384</v>
      </c>
      <c r="R22" s="27">
        <f>'[2]Tien 11T-2017'!R21</f>
        <v>735058010</v>
      </c>
      <c r="S22" s="27">
        <f t="shared" si="1"/>
        <v>3924391839</v>
      </c>
      <c r="T22" s="28">
        <f t="shared" si="2"/>
        <v>0.28322819892796636</v>
      </c>
      <c r="U22" s="29">
        <v>3564307847</v>
      </c>
      <c r="V22" s="29">
        <f t="shared" si="3"/>
        <v>1772411576</v>
      </c>
      <c r="W22" s="29">
        <f t="shared" si="4"/>
        <v>0</v>
      </c>
      <c r="X22" s="22">
        <f t="shared" si="5"/>
        <v>3189333829</v>
      </c>
      <c r="Y22" s="31">
        <v>2965788774</v>
      </c>
      <c r="Z22" s="32">
        <f t="shared" si="6"/>
        <v>0.07537457048854553</v>
      </c>
      <c r="AA22" s="32">
        <f t="shared" si="7"/>
        <v>0.8582238648688354</v>
      </c>
      <c r="AB22" s="34">
        <f t="shared" si="12"/>
        <v>3</v>
      </c>
      <c r="AC22" s="34">
        <f t="shared" si="13"/>
        <v>46</v>
      </c>
      <c r="AD22" s="36">
        <f t="shared" si="8"/>
        <v>0</v>
      </c>
      <c r="AE22" s="35">
        <f t="shared" si="9"/>
        <v>0</v>
      </c>
      <c r="AF22" s="35">
        <f t="shared" si="10"/>
        <v>0</v>
      </c>
      <c r="AG22" s="35">
        <f t="shared" si="11"/>
        <v>0</v>
      </c>
      <c r="AH22" s="35">
        <f>Y22-'[1]Tien 12T-2016'!U22</f>
        <v>0</v>
      </c>
      <c r="AI22" s="32"/>
    </row>
    <row r="23" spans="1:35" s="11" customFormat="1" ht="20.25" customHeight="1">
      <c r="A23" s="12">
        <v>9</v>
      </c>
      <c r="B23" s="13" t="str">
        <f>'[2]Tien 11T-2017'!B23</f>
        <v>Bình Phước</v>
      </c>
      <c r="C23" s="27">
        <f>'[2]Tien 11T-2017'!C23</f>
        <v>1336826702.6</v>
      </c>
      <c r="D23" s="27">
        <v>852817352</v>
      </c>
      <c r="E23" s="27">
        <v>484009350.5999999</v>
      </c>
      <c r="F23" s="27">
        <f>'[2]Tien 11T-2017'!F23</f>
        <v>54609999</v>
      </c>
      <c r="G23" s="27">
        <f>'[2]Tien 11T-2017'!G23</f>
        <v>2464817</v>
      </c>
      <c r="H23" s="27">
        <f>'[2]Tien 11T-2017'!H23</f>
        <v>1282216703.6</v>
      </c>
      <c r="I23" s="27">
        <f>'[2]Tien 11T-2017'!I23</f>
        <v>827170610.6</v>
      </c>
      <c r="J23" s="27">
        <f>'[2]Tien 11T-2017'!J23</f>
        <v>140653836.776</v>
      </c>
      <c r="K23" s="27">
        <f>'[2]Tien 11T-2017'!K23</f>
        <v>65990219</v>
      </c>
      <c r="L23" s="27">
        <f>'[2]Tien 11T-2017'!L23</f>
        <v>34120</v>
      </c>
      <c r="M23" s="27">
        <f>'[2]Tien 11T-2017'!M23</f>
        <v>589535195.824</v>
      </c>
      <c r="N23" s="27">
        <f>'[2]Tien 11T-2017'!N23</f>
        <v>25604630</v>
      </c>
      <c r="O23" s="27">
        <f>'[2]Tien 11T-2017'!O23</f>
        <v>3270266</v>
      </c>
      <c r="P23" s="27">
        <f>'[2]Tien 11T-2017'!P23</f>
        <v>0</v>
      </c>
      <c r="Q23" s="27">
        <f>'[2]Tien 11T-2017'!Q23</f>
        <v>2082343</v>
      </c>
      <c r="R23" s="27">
        <f>'[2]Tien 11T-2017'!R23</f>
        <v>455046093</v>
      </c>
      <c r="S23" s="27">
        <f t="shared" si="1"/>
        <v>1075538527.824</v>
      </c>
      <c r="T23" s="28">
        <f t="shared" si="2"/>
        <v>0.24986160427784423</v>
      </c>
      <c r="U23" s="29">
        <v>852817352</v>
      </c>
      <c r="V23" s="29">
        <f t="shared" si="3"/>
        <v>484009350.5999999</v>
      </c>
      <c r="W23" s="29">
        <f t="shared" si="4"/>
        <v>0</v>
      </c>
      <c r="X23" s="22">
        <f t="shared" si="5"/>
        <v>620492434.824</v>
      </c>
      <c r="Y23" s="31">
        <v>549369219</v>
      </c>
      <c r="Z23" s="32">
        <f t="shared" si="6"/>
        <v>0.1294634161583778</v>
      </c>
      <c r="AA23" s="32">
        <f t="shared" si="7"/>
        <v>0.6451098385145074</v>
      </c>
      <c r="AB23" s="34">
        <f t="shared" si="12"/>
        <v>23</v>
      </c>
      <c r="AC23" s="34">
        <f t="shared" si="13"/>
        <v>55</v>
      </c>
      <c r="AD23" s="36">
        <f t="shared" si="8"/>
        <v>0</v>
      </c>
      <c r="AE23" s="35">
        <f t="shared" si="9"/>
        <v>0</v>
      </c>
      <c r="AF23" s="35">
        <f t="shared" si="10"/>
        <v>0</v>
      </c>
      <c r="AG23" s="35">
        <f t="shared" si="11"/>
        <v>0</v>
      </c>
      <c r="AH23" s="35">
        <f>Y23-'[1]Tien 12T-2016'!U24</f>
        <v>0</v>
      </c>
      <c r="AI23" s="32"/>
    </row>
    <row r="24" spans="1:35" s="11" customFormat="1" ht="20.25" customHeight="1">
      <c r="A24" s="14">
        <v>10</v>
      </c>
      <c r="B24" s="13" t="str">
        <f>'[2]Tien 11T-2017'!B24</f>
        <v>Bình Thuận</v>
      </c>
      <c r="C24" s="27">
        <f>'[2]Tien 11T-2017'!C24</f>
        <v>1528942899</v>
      </c>
      <c r="D24" s="27">
        <v>965114975</v>
      </c>
      <c r="E24" s="27">
        <v>563827924</v>
      </c>
      <c r="F24" s="27">
        <f>'[2]Tien 11T-2017'!F24</f>
        <v>16460181</v>
      </c>
      <c r="G24" s="27">
        <f>'[2]Tien 11T-2017'!G24</f>
        <v>20512830</v>
      </c>
      <c r="H24" s="27">
        <f>'[2]Tien 11T-2017'!H24</f>
        <v>1512482718</v>
      </c>
      <c r="I24" s="27">
        <f>'[2]Tien 11T-2017'!I24</f>
        <v>853992707</v>
      </c>
      <c r="J24" s="27">
        <f>'[2]Tien 11T-2017'!J24</f>
        <v>159031140</v>
      </c>
      <c r="K24" s="27">
        <f>'[2]Tien 11T-2017'!K24</f>
        <v>75409124</v>
      </c>
      <c r="L24" s="27">
        <f>'[2]Tien 11T-2017'!L24</f>
        <v>21356</v>
      </c>
      <c r="M24" s="27">
        <f>'[2]Tien 11T-2017'!M24</f>
        <v>554021141</v>
      </c>
      <c r="N24" s="27">
        <f>'[2]Tien 11T-2017'!N24</f>
        <v>38009948</v>
      </c>
      <c r="O24" s="27">
        <f>'[2]Tien 11T-2017'!O24</f>
        <v>8602507</v>
      </c>
      <c r="P24" s="27">
        <f>'[2]Tien 11T-2017'!P24</f>
        <v>0</v>
      </c>
      <c r="Q24" s="27">
        <f>'[2]Tien 11T-2017'!Q24</f>
        <v>18897491</v>
      </c>
      <c r="R24" s="27">
        <f>'[2]Tien 11T-2017'!R24</f>
        <v>658490011</v>
      </c>
      <c r="S24" s="27">
        <f t="shared" si="1"/>
        <v>1278021098</v>
      </c>
      <c r="T24" s="28">
        <f t="shared" si="2"/>
        <v>0.2745475670672209</v>
      </c>
      <c r="U24" s="29">
        <v>965114975</v>
      </c>
      <c r="V24" s="29">
        <f t="shared" si="3"/>
        <v>563827924</v>
      </c>
      <c r="W24" s="29">
        <f t="shared" si="4"/>
        <v>0</v>
      </c>
      <c r="X24" s="22">
        <f t="shared" si="5"/>
        <v>619531087</v>
      </c>
      <c r="Y24" s="31">
        <v>610798373</v>
      </c>
      <c r="Z24" s="32">
        <f t="shared" si="6"/>
        <v>0.01429721228153959</v>
      </c>
      <c r="AA24" s="32">
        <f t="shared" si="7"/>
        <v>0.5646297288799832</v>
      </c>
      <c r="AB24" s="34">
        <f t="shared" si="12"/>
        <v>20</v>
      </c>
      <c r="AC24" s="34">
        <f t="shared" si="13"/>
        <v>49</v>
      </c>
      <c r="AD24" s="36">
        <f t="shared" si="8"/>
        <v>0</v>
      </c>
      <c r="AE24" s="35">
        <f t="shared" si="9"/>
        <v>0</v>
      </c>
      <c r="AF24" s="35">
        <f t="shared" si="10"/>
        <v>0</v>
      </c>
      <c r="AG24" s="35">
        <f t="shared" si="11"/>
        <v>0</v>
      </c>
      <c r="AH24" s="35">
        <f>Y24-'[1]Tien 12T-2016'!U25</f>
        <v>0</v>
      </c>
      <c r="AI24" s="32"/>
    </row>
    <row r="25" spans="1:35" s="11" customFormat="1" ht="20.25" customHeight="1">
      <c r="A25" s="12">
        <v>11</v>
      </c>
      <c r="B25" s="13" t="str">
        <f>'[2]Tien 11T-2017'!B25</f>
        <v>BR-Vũng Tàu</v>
      </c>
      <c r="C25" s="27">
        <f>'[2]Tien 11T-2017'!C25</f>
        <v>2916568924.84</v>
      </c>
      <c r="D25" s="27">
        <v>1613381302.7020001</v>
      </c>
      <c r="E25" s="27">
        <v>1303187622.138</v>
      </c>
      <c r="F25" s="27">
        <f>'[2]Tien 11T-2017'!F25</f>
        <v>135491360.18199998</v>
      </c>
      <c r="G25" s="27">
        <f>'[2]Tien 11T-2017'!G25</f>
        <v>181438573.783</v>
      </c>
      <c r="H25" s="27">
        <f>'[2]Tien 11T-2017'!H25</f>
        <v>2781077564.658</v>
      </c>
      <c r="I25" s="27">
        <f>'[2]Tien 11T-2017'!I25</f>
        <v>1974337014.274</v>
      </c>
      <c r="J25" s="27">
        <f>'[2]Tien 11T-2017'!J25</f>
        <v>604386608.912</v>
      </c>
      <c r="K25" s="27">
        <f>'[2]Tien 11T-2017'!K25</f>
        <v>119254319.801</v>
      </c>
      <c r="L25" s="27">
        <f>'[2]Tien 11T-2017'!L25</f>
        <v>11493</v>
      </c>
      <c r="M25" s="27">
        <f>'[2]Tien 11T-2017'!M25</f>
        <v>1189844816.849</v>
      </c>
      <c r="N25" s="27">
        <f>'[2]Tien 11T-2017'!N25</f>
        <v>49083700.712</v>
      </c>
      <c r="O25" s="27">
        <f>'[2]Tien 11T-2017'!O25</f>
        <v>9057301</v>
      </c>
      <c r="P25" s="27">
        <f>'[2]Tien 11T-2017'!P25</f>
        <v>0</v>
      </c>
      <c r="Q25" s="27">
        <f>'[2]Tien 11T-2017'!Q25</f>
        <v>2698774</v>
      </c>
      <c r="R25" s="27">
        <f>'[2]Tien 11T-2017'!R25</f>
        <v>806740550.3840001</v>
      </c>
      <c r="S25" s="27">
        <f t="shared" si="1"/>
        <v>2057425142.945</v>
      </c>
      <c r="T25" s="28">
        <f t="shared" si="2"/>
        <v>0.3665293293298765</v>
      </c>
      <c r="U25" s="29">
        <v>1613381302.7020001</v>
      </c>
      <c r="V25" s="29">
        <f t="shared" si="3"/>
        <v>1303187622.138</v>
      </c>
      <c r="W25" s="29">
        <f t="shared" si="4"/>
        <v>0</v>
      </c>
      <c r="X25" s="22">
        <f t="shared" si="5"/>
        <v>1250684592.5609999</v>
      </c>
      <c r="Y25" s="31">
        <v>947352732.3830001</v>
      </c>
      <c r="Z25" s="32">
        <f t="shared" si="6"/>
        <v>0.3201889326006265</v>
      </c>
      <c r="AA25" s="32">
        <f t="shared" si="7"/>
        <v>0.7099179970252976</v>
      </c>
      <c r="AB25" s="34">
        <f t="shared" si="12"/>
        <v>9</v>
      </c>
      <c r="AC25" s="34">
        <f t="shared" si="13"/>
        <v>24</v>
      </c>
      <c r="AD25" s="36">
        <f t="shared" si="8"/>
        <v>0</v>
      </c>
      <c r="AE25" s="35">
        <f t="shared" si="9"/>
        <v>0</v>
      </c>
      <c r="AF25" s="35">
        <f t="shared" si="10"/>
        <v>0</v>
      </c>
      <c r="AG25" s="35">
        <f t="shared" si="11"/>
        <v>-1.043081283569336E-07</v>
      </c>
      <c r="AH25" s="35">
        <f>Y25-'[1]Tien 12T-2016'!U26</f>
        <v>0</v>
      </c>
      <c r="AI25" s="32"/>
    </row>
    <row r="26" spans="1:35" s="11" customFormat="1" ht="20.25" customHeight="1">
      <c r="A26" s="14">
        <v>12</v>
      </c>
      <c r="B26" s="13" t="str">
        <f>'[2]Tien 11T-2017'!B26</f>
        <v>Cà Mau</v>
      </c>
      <c r="C26" s="27">
        <f>'[2]Tien 11T-2017'!C26</f>
        <v>1053948027</v>
      </c>
      <c r="D26" s="27">
        <v>660502110</v>
      </c>
      <c r="E26" s="27">
        <v>393445917</v>
      </c>
      <c r="F26" s="27">
        <f>'[2]Tien 11T-2017'!F26</f>
        <v>32241502</v>
      </c>
      <c r="G26" s="27">
        <f>'[2]Tien 11T-2017'!G26</f>
        <v>493207</v>
      </c>
      <c r="H26" s="27">
        <f>'[2]Tien 11T-2017'!H26</f>
        <v>1021706525</v>
      </c>
      <c r="I26" s="27">
        <f>'[2]Tien 11T-2017'!I26</f>
        <v>617666001</v>
      </c>
      <c r="J26" s="27">
        <f>'[2]Tien 11T-2017'!J26</f>
        <v>152851147</v>
      </c>
      <c r="K26" s="27">
        <f>'[2]Tien 11T-2017'!K26</f>
        <v>77733636</v>
      </c>
      <c r="L26" s="27">
        <f>'[2]Tien 11T-2017'!L26</f>
        <v>47189</v>
      </c>
      <c r="M26" s="27">
        <f>'[2]Tien 11T-2017'!M26</f>
        <v>375234573</v>
      </c>
      <c r="N26" s="27">
        <f>'[2]Tien 11T-2017'!N26</f>
        <v>10917296</v>
      </c>
      <c r="O26" s="27">
        <f>'[2]Tien 11T-2017'!O26</f>
        <v>201299</v>
      </c>
      <c r="P26" s="27">
        <f>'[2]Tien 11T-2017'!P26</f>
        <v>0</v>
      </c>
      <c r="Q26" s="27">
        <f>'[2]Tien 11T-2017'!Q26</f>
        <v>680861</v>
      </c>
      <c r="R26" s="27">
        <f>'[2]Tien 11T-2017'!R26</f>
        <v>404040524</v>
      </c>
      <c r="S26" s="27">
        <f t="shared" si="1"/>
        <v>791074553</v>
      </c>
      <c r="T26" s="28">
        <f t="shared" si="2"/>
        <v>0.37339269382903917</v>
      </c>
      <c r="U26" s="29">
        <v>660502110</v>
      </c>
      <c r="V26" s="29">
        <f t="shared" si="3"/>
        <v>393445917</v>
      </c>
      <c r="W26" s="29">
        <f t="shared" si="4"/>
        <v>0</v>
      </c>
      <c r="X26" s="22">
        <f t="shared" si="5"/>
        <v>387034029</v>
      </c>
      <c r="Y26" s="31">
        <v>331595980</v>
      </c>
      <c r="Z26" s="32">
        <f t="shared" si="6"/>
        <v>0.16718552800308376</v>
      </c>
      <c r="AA26" s="32">
        <f t="shared" si="7"/>
        <v>0.6045434632024103</v>
      </c>
      <c r="AB26" s="34">
        <f t="shared" si="12"/>
        <v>29</v>
      </c>
      <c r="AC26" s="34">
        <f t="shared" si="13"/>
        <v>22</v>
      </c>
      <c r="AD26" s="36">
        <f t="shared" si="8"/>
        <v>0</v>
      </c>
      <c r="AE26" s="35">
        <f t="shared" si="9"/>
        <v>0</v>
      </c>
      <c r="AF26" s="35">
        <f t="shared" si="10"/>
        <v>0</v>
      </c>
      <c r="AG26" s="35">
        <f t="shared" si="11"/>
        <v>0</v>
      </c>
      <c r="AH26" s="35">
        <f>Y26-'[1]Tien 12T-2016'!U27</f>
        <v>0</v>
      </c>
      <c r="AI26" s="32"/>
    </row>
    <row r="27" spans="1:35" s="11" customFormat="1" ht="20.25" customHeight="1">
      <c r="A27" s="12">
        <v>13</v>
      </c>
      <c r="B27" s="13" t="str">
        <f>'[2]Tien 11T-2017'!B28</f>
        <v>Cần Thơ</v>
      </c>
      <c r="C27" s="27">
        <f>'[2]Tien 11T-2017'!C28</f>
        <v>3027022911.791</v>
      </c>
      <c r="D27" s="27">
        <v>1994507082</v>
      </c>
      <c r="E27" s="27">
        <v>1032515829.7909999</v>
      </c>
      <c r="F27" s="27">
        <f>'[2]Tien 11T-2017'!F28</f>
        <v>129209938</v>
      </c>
      <c r="G27" s="27">
        <f>'[2]Tien 11T-2017'!G28</f>
        <v>509536107</v>
      </c>
      <c r="H27" s="27">
        <f>'[2]Tien 11T-2017'!H28</f>
        <v>2897812973.791</v>
      </c>
      <c r="I27" s="27">
        <f>'[2]Tien 11T-2017'!I28</f>
        <v>2126861814.791</v>
      </c>
      <c r="J27" s="27">
        <f>'[2]Tien 11T-2017'!J28</f>
        <v>524925595.697</v>
      </c>
      <c r="K27" s="27">
        <f>'[2]Tien 11T-2017'!K28</f>
        <v>56976484</v>
      </c>
      <c r="L27" s="27">
        <f>'[2]Tien 11T-2017'!L28</f>
        <v>20761</v>
      </c>
      <c r="M27" s="27">
        <f>'[2]Tien 11T-2017'!M28</f>
        <v>1426125532.0939999</v>
      </c>
      <c r="N27" s="27">
        <f>'[2]Tien 11T-2017'!N28</f>
        <v>60114002</v>
      </c>
      <c r="O27" s="27">
        <f>'[2]Tien 11T-2017'!O28</f>
        <v>24168598</v>
      </c>
      <c r="P27" s="27">
        <f>'[2]Tien 11T-2017'!P28</f>
        <v>37508</v>
      </c>
      <c r="Q27" s="27">
        <f>'[2]Tien 11T-2017'!Q28</f>
        <v>34493334</v>
      </c>
      <c r="R27" s="27">
        <f>'[2]Tien 11T-2017'!R28</f>
        <v>770951159</v>
      </c>
      <c r="S27" s="27">
        <f t="shared" si="1"/>
        <v>2315890133.094</v>
      </c>
      <c r="T27" s="28">
        <f t="shared" si="2"/>
        <v>0.27360632301078</v>
      </c>
      <c r="U27" s="29">
        <v>1994507082</v>
      </c>
      <c r="V27" s="29">
        <f t="shared" si="3"/>
        <v>1032515829.7909999</v>
      </c>
      <c r="W27" s="29">
        <f t="shared" si="4"/>
        <v>0</v>
      </c>
      <c r="X27" s="22">
        <f t="shared" si="5"/>
        <v>1544938974.0939999</v>
      </c>
      <c r="Y27" s="31">
        <v>1392437920</v>
      </c>
      <c r="Z27" s="32">
        <f t="shared" si="6"/>
        <v>0.10952089992924055</v>
      </c>
      <c r="AA27" s="32">
        <f t="shared" si="7"/>
        <v>0.7339541350760742</v>
      </c>
      <c r="AB27" s="34">
        <f t="shared" si="12"/>
        <v>8</v>
      </c>
      <c r="AC27" s="34">
        <f t="shared" si="13"/>
        <v>50</v>
      </c>
      <c r="AD27" s="36">
        <f t="shared" si="8"/>
        <v>0</v>
      </c>
      <c r="AE27" s="35">
        <f t="shared" si="9"/>
        <v>0</v>
      </c>
      <c r="AF27" s="35">
        <f t="shared" si="10"/>
        <v>0</v>
      </c>
      <c r="AG27" s="35">
        <f t="shared" si="11"/>
        <v>0</v>
      </c>
      <c r="AH27" s="35">
        <f>Y27-'[1]Tien 12T-2016'!U29</f>
        <v>0</v>
      </c>
      <c r="AI27" s="32"/>
    </row>
    <row r="28" spans="1:35" s="11" customFormat="1" ht="20.25" customHeight="1">
      <c r="A28" s="14">
        <v>14</v>
      </c>
      <c r="B28" s="13" t="str">
        <f>'[2]Tien 11T-2017'!B27</f>
        <v>Cao Bằng</v>
      </c>
      <c r="C28" s="27">
        <f>'[2]Tien 11T-2017'!C27</f>
        <v>56675197</v>
      </c>
      <c r="D28" s="27">
        <v>34516440</v>
      </c>
      <c r="E28" s="27">
        <v>22158757</v>
      </c>
      <c r="F28" s="27">
        <f>'[2]Tien 11T-2017'!F27</f>
        <v>4818526</v>
      </c>
      <c r="G28" s="27">
        <f>'[2]Tien 11T-2017'!G27</f>
        <v>9337894</v>
      </c>
      <c r="H28" s="27">
        <f>'[2]Tien 11T-2017'!H27</f>
        <v>51856671</v>
      </c>
      <c r="I28" s="27">
        <f>'[2]Tien 11T-2017'!I27</f>
        <v>25607111</v>
      </c>
      <c r="J28" s="27">
        <f>'[2]Tien 11T-2017'!J27</f>
        <v>16635012</v>
      </c>
      <c r="K28" s="27">
        <f>'[2]Tien 11T-2017'!K27</f>
        <v>875196</v>
      </c>
      <c r="L28" s="27">
        <f>'[2]Tien 11T-2017'!L27</f>
        <v>109757</v>
      </c>
      <c r="M28" s="27">
        <f>'[2]Tien 11T-2017'!M27</f>
        <v>7984846</v>
      </c>
      <c r="N28" s="27">
        <f>'[2]Tien 11T-2017'!N27</f>
        <v>2000</v>
      </c>
      <c r="O28" s="27">
        <f>'[2]Tien 11T-2017'!O27</f>
        <v>0</v>
      </c>
      <c r="P28" s="27">
        <f>'[2]Tien 11T-2017'!P27</f>
        <v>0</v>
      </c>
      <c r="Q28" s="27">
        <f>'[2]Tien 11T-2017'!Q27</f>
        <v>300</v>
      </c>
      <c r="R28" s="27">
        <f>'[2]Tien 11T-2017'!R27</f>
        <v>26249560</v>
      </c>
      <c r="S28" s="27">
        <f t="shared" si="1"/>
        <v>34236706</v>
      </c>
      <c r="T28" s="28">
        <f t="shared" si="2"/>
        <v>0.6880887500350976</v>
      </c>
      <c r="U28" s="29">
        <v>34516440</v>
      </c>
      <c r="V28" s="29">
        <f t="shared" si="3"/>
        <v>22158757</v>
      </c>
      <c r="W28" s="29">
        <f t="shared" si="4"/>
        <v>0</v>
      </c>
      <c r="X28" s="22">
        <f t="shared" si="5"/>
        <v>7987146</v>
      </c>
      <c r="Y28" s="31">
        <v>14657297</v>
      </c>
      <c r="Z28" s="32">
        <f t="shared" si="6"/>
        <v>-0.4550737424506033</v>
      </c>
      <c r="AA28" s="32">
        <f t="shared" si="7"/>
        <v>0.49380553178972864</v>
      </c>
      <c r="AB28" s="34">
        <f t="shared" si="12"/>
        <v>62</v>
      </c>
      <c r="AC28" s="34">
        <f t="shared" si="13"/>
        <v>3</v>
      </c>
      <c r="AD28" s="36">
        <f t="shared" si="8"/>
        <v>0</v>
      </c>
      <c r="AE28" s="35">
        <f t="shared" si="9"/>
        <v>0</v>
      </c>
      <c r="AF28" s="35">
        <f t="shared" si="10"/>
        <v>0</v>
      </c>
      <c r="AG28" s="35">
        <f t="shared" si="11"/>
        <v>0</v>
      </c>
      <c r="AH28" s="35">
        <f>Y28-'[1]Tien 12T-2016'!U28</f>
        <v>0</v>
      </c>
      <c r="AI28" s="32"/>
    </row>
    <row r="29" spans="1:35" s="11" customFormat="1" ht="20.25" customHeight="1">
      <c r="A29" s="12">
        <v>15</v>
      </c>
      <c r="B29" s="13" t="str">
        <f>'[2]Tien 11T-2017'!B29</f>
        <v>Đà Nẵng</v>
      </c>
      <c r="C29" s="27">
        <f>'[2]Tien 11T-2017'!C29</f>
        <v>2558919417</v>
      </c>
      <c r="D29" s="27">
        <v>1515530864</v>
      </c>
      <c r="E29" s="27">
        <v>1043388553</v>
      </c>
      <c r="F29" s="27">
        <f>'[2]Tien 11T-2017'!F29</f>
        <v>486738100</v>
      </c>
      <c r="G29" s="27">
        <f>'[2]Tien 11T-2017'!G29</f>
        <v>278354644</v>
      </c>
      <c r="H29" s="27">
        <f>'[2]Tien 11T-2017'!H29</f>
        <v>2072181317</v>
      </c>
      <c r="I29" s="27">
        <f>'[2]Tien 11T-2017'!I29</f>
        <v>1511135410.948</v>
      </c>
      <c r="J29" s="27">
        <f>'[2]Tien 11T-2017'!J29</f>
        <v>414086358</v>
      </c>
      <c r="K29" s="27">
        <f>'[2]Tien 11T-2017'!K29</f>
        <v>85799563</v>
      </c>
      <c r="L29" s="27">
        <f>'[2]Tien 11T-2017'!L29</f>
        <v>46869</v>
      </c>
      <c r="M29" s="27">
        <f>'[2]Tien 11T-2017'!M29</f>
        <v>968078854.948</v>
      </c>
      <c r="N29" s="27">
        <f>'[2]Tien 11T-2017'!N29</f>
        <v>16154161</v>
      </c>
      <c r="O29" s="27">
        <f>'[2]Tien 11T-2017'!O29</f>
        <v>20050538</v>
      </c>
      <c r="P29" s="27">
        <f>'[2]Tien 11T-2017'!P29</f>
        <v>0</v>
      </c>
      <c r="Q29" s="27">
        <f>'[2]Tien 11T-2017'!Q29</f>
        <v>6919067</v>
      </c>
      <c r="R29" s="27">
        <f>'[2]Tien 11T-2017'!R29</f>
        <v>561045906.052</v>
      </c>
      <c r="S29" s="27">
        <f t="shared" si="1"/>
        <v>1572248527</v>
      </c>
      <c r="T29" s="28">
        <f t="shared" si="2"/>
        <v>0.330832555691598</v>
      </c>
      <c r="U29" s="29">
        <v>1515530864</v>
      </c>
      <c r="V29" s="29">
        <f t="shared" si="3"/>
        <v>1043388553</v>
      </c>
      <c r="W29" s="29">
        <f t="shared" si="4"/>
        <v>0</v>
      </c>
      <c r="X29" s="22">
        <f t="shared" si="5"/>
        <v>1011202620.948</v>
      </c>
      <c r="Y29" s="31">
        <v>1242098601</v>
      </c>
      <c r="Z29" s="32">
        <f t="shared" si="6"/>
        <v>-0.18589182844752278</v>
      </c>
      <c r="AA29" s="32">
        <f t="shared" si="7"/>
        <v>0.729248641781862</v>
      </c>
      <c r="AB29" s="34">
        <f t="shared" si="12"/>
        <v>11</v>
      </c>
      <c r="AC29" s="34">
        <f t="shared" si="13"/>
        <v>32</v>
      </c>
      <c r="AD29" s="36">
        <f t="shared" si="8"/>
        <v>0</v>
      </c>
      <c r="AE29" s="35">
        <f t="shared" si="9"/>
        <v>0</v>
      </c>
      <c r="AF29" s="35">
        <f t="shared" si="10"/>
        <v>0</v>
      </c>
      <c r="AG29" s="35">
        <f t="shared" si="11"/>
        <v>0</v>
      </c>
      <c r="AH29" s="35">
        <f>Y29-'[1]Tien 12T-2016'!U30</f>
        <v>0</v>
      </c>
      <c r="AI29" s="32"/>
    </row>
    <row r="30" spans="1:35" s="11" customFormat="1" ht="20.25" customHeight="1">
      <c r="A30" s="14">
        <v>16</v>
      </c>
      <c r="B30" s="13" t="str">
        <f>'[2]Tien 11T-2017'!B30</f>
        <v>Đắk Lắc</v>
      </c>
      <c r="C30" s="27">
        <f>'[2]Tien 11T-2017'!C30</f>
        <v>1787428859</v>
      </c>
      <c r="D30" s="27">
        <v>739544336</v>
      </c>
      <c r="E30" s="27">
        <v>1047884523</v>
      </c>
      <c r="F30" s="27">
        <f>'[2]Tien 11T-2017'!F30</f>
        <v>84752034</v>
      </c>
      <c r="G30" s="27">
        <f>'[2]Tien 11T-2017'!G30</f>
        <v>23757595</v>
      </c>
      <c r="H30" s="27">
        <f>'[2]Tien 11T-2017'!H30</f>
        <v>1702676825</v>
      </c>
      <c r="I30" s="27">
        <f>'[2]Tien 11T-2017'!I30</f>
        <v>899022204</v>
      </c>
      <c r="J30" s="27">
        <f>'[2]Tien 11T-2017'!J30</f>
        <v>282876246</v>
      </c>
      <c r="K30" s="27">
        <f>'[2]Tien 11T-2017'!K30</f>
        <v>106761954</v>
      </c>
      <c r="L30" s="27">
        <f>'[2]Tien 11T-2017'!L30</f>
        <v>141068</v>
      </c>
      <c r="M30" s="27">
        <f>'[2]Tien 11T-2017'!M30</f>
        <v>472622823</v>
      </c>
      <c r="N30" s="27">
        <f>'[2]Tien 11T-2017'!N30</f>
        <v>25381726</v>
      </c>
      <c r="O30" s="27">
        <f>'[2]Tien 11T-2017'!O30</f>
        <v>8192390</v>
      </c>
      <c r="P30" s="27">
        <f>'[2]Tien 11T-2017'!P30</f>
        <v>0</v>
      </c>
      <c r="Q30" s="27">
        <f>'[2]Tien 11T-2017'!Q30</f>
        <v>3045997</v>
      </c>
      <c r="R30" s="27">
        <f>'[2]Tien 11T-2017'!R30</f>
        <v>803654621</v>
      </c>
      <c r="S30" s="27">
        <f t="shared" si="1"/>
        <v>1312897557</v>
      </c>
      <c r="T30" s="28">
        <f t="shared" si="2"/>
        <v>0.4335591115166717</v>
      </c>
      <c r="U30" s="29">
        <v>739544336</v>
      </c>
      <c r="V30" s="29">
        <f t="shared" si="3"/>
        <v>1047884523</v>
      </c>
      <c r="W30" s="29">
        <f t="shared" si="4"/>
        <v>0</v>
      </c>
      <c r="X30" s="22">
        <f t="shared" si="5"/>
        <v>509242936</v>
      </c>
      <c r="Y30" s="31">
        <v>547757257</v>
      </c>
      <c r="Z30" s="32">
        <f t="shared" si="6"/>
        <v>-0.07031275351957592</v>
      </c>
      <c r="AA30" s="32">
        <f t="shared" si="7"/>
        <v>0.5280051920598614</v>
      </c>
      <c r="AB30" s="34">
        <f t="shared" si="12"/>
        <v>17</v>
      </c>
      <c r="AC30" s="34">
        <f t="shared" si="13"/>
        <v>12</v>
      </c>
      <c r="AD30" s="36">
        <f t="shared" si="8"/>
        <v>0</v>
      </c>
      <c r="AE30" s="35">
        <f t="shared" si="9"/>
        <v>0</v>
      </c>
      <c r="AF30" s="35">
        <f t="shared" si="10"/>
        <v>0</v>
      </c>
      <c r="AG30" s="35">
        <f t="shared" si="11"/>
        <v>0</v>
      </c>
      <c r="AH30" s="35">
        <f>Y30-'[1]Tien 12T-2016'!U31</f>
        <v>0</v>
      </c>
      <c r="AI30" s="32"/>
    </row>
    <row r="31" spans="1:35" s="11" customFormat="1" ht="20.25" customHeight="1">
      <c r="A31" s="12">
        <v>17</v>
      </c>
      <c r="B31" s="13" t="str">
        <f>'[2]Tien 11T-2017'!B31</f>
        <v>Đắk Nông</v>
      </c>
      <c r="C31" s="27">
        <f>'[2]Tien 11T-2017'!C31</f>
        <v>781679159</v>
      </c>
      <c r="D31" s="27">
        <v>403326982</v>
      </c>
      <c r="E31" s="27">
        <v>378352177</v>
      </c>
      <c r="F31" s="27">
        <f>'[2]Tien 11T-2017'!F31</f>
        <v>205506705</v>
      </c>
      <c r="G31" s="27">
        <f>'[2]Tien 11T-2017'!G31</f>
        <v>22910887</v>
      </c>
      <c r="H31" s="27">
        <f>'[2]Tien 11T-2017'!H31</f>
        <v>576172454</v>
      </c>
      <c r="I31" s="27">
        <f>'[2]Tien 11T-2017'!I31</f>
        <v>319210929</v>
      </c>
      <c r="J31" s="27">
        <f>'[2]Tien 11T-2017'!J31</f>
        <v>86388555</v>
      </c>
      <c r="K31" s="27">
        <f>'[2]Tien 11T-2017'!K31</f>
        <v>13828702</v>
      </c>
      <c r="L31" s="27">
        <f>'[2]Tien 11T-2017'!L31</f>
        <v>5000</v>
      </c>
      <c r="M31" s="27">
        <f>'[2]Tien 11T-2017'!M31</f>
        <v>201914686</v>
      </c>
      <c r="N31" s="27">
        <f>'[2]Tien 11T-2017'!N31</f>
        <v>15931847</v>
      </c>
      <c r="O31" s="27">
        <f>'[2]Tien 11T-2017'!O31</f>
        <v>623004</v>
      </c>
      <c r="P31" s="27">
        <f>'[2]Tien 11T-2017'!P31</f>
        <v>0</v>
      </c>
      <c r="Q31" s="27">
        <f>'[2]Tien 11T-2017'!Q31</f>
        <v>519135</v>
      </c>
      <c r="R31" s="27">
        <f>'[2]Tien 11T-2017'!R31</f>
        <v>256961525</v>
      </c>
      <c r="S31" s="27">
        <f t="shared" si="1"/>
        <v>475950197</v>
      </c>
      <c r="T31" s="28">
        <f t="shared" si="2"/>
        <v>0.31396875199094454</v>
      </c>
      <c r="U31" s="29">
        <v>403326982</v>
      </c>
      <c r="V31" s="29">
        <f t="shared" si="3"/>
        <v>378352177</v>
      </c>
      <c r="W31" s="29">
        <f t="shared" si="4"/>
        <v>0</v>
      </c>
      <c r="X31" s="22">
        <f t="shared" si="5"/>
        <v>218988672</v>
      </c>
      <c r="Y31" s="31">
        <v>168813645</v>
      </c>
      <c r="Z31" s="32">
        <f t="shared" si="6"/>
        <v>0.2972213946331175</v>
      </c>
      <c r="AA31" s="32">
        <f t="shared" si="7"/>
        <v>0.5540197674913491</v>
      </c>
      <c r="AB31" s="34">
        <f t="shared" si="12"/>
        <v>34</v>
      </c>
      <c r="AC31" s="34">
        <f t="shared" si="13"/>
        <v>39</v>
      </c>
      <c r="AD31" s="36">
        <f t="shared" si="8"/>
        <v>0</v>
      </c>
      <c r="AE31" s="35">
        <f t="shared" si="9"/>
        <v>0</v>
      </c>
      <c r="AF31" s="35">
        <f t="shared" si="10"/>
        <v>0</v>
      </c>
      <c r="AG31" s="35">
        <f t="shared" si="11"/>
        <v>0</v>
      </c>
      <c r="AH31" s="35">
        <f>Y31-'[1]Tien 12T-2016'!U32</f>
        <v>0</v>
      </c>
      <c r="AI31" s="32"/>
    </row>
    <row r="32" spans="1:35" s="11" customFormat="1" ht="20.25" customHeight="1">
      <c r="A32" s="14">
        <v>18</v>
      </c>
      <c r="B32" s="13" t="str">
        <f>'[2]Tien 11T-2017'!B32</f>
        <v>Điện Biên</v>
      </c>
      <c r="C32" s="27">
        <f>'[2]Tien 11T-2017'!C32</f>
        <v>139920152.664</v>
      </c>
      <c r="D32" s="27">
        <v>22073403.164</v>
      </c>
      <c r="E32" s="27">
        <v>117846749.5</v>
      </c>
      <c r="F32" s="27">
        <f>'[2]Tien 11T-2017'!F32</f>
        <v>6268636</v>
      </c>
      <c r="G32" s="27">
        <f>'[2]Tien 11T-2017'!G32</f>
        <v>23320204</v>
      </c>
      <c r="H32" s="27">
        <f>'[2]Tien 11T-2017'!H32</f>
        <v>133651516.664</v>
      </c>
      <c r="I32" s="27">
        <f>'[2]Tien 11T-2017'!I32</f>
        <v>105810235.924</v>
      </c>
      <c r="J32" s="27">
        <f>'[2]Tien 11T-2017'!J32</f>
        <v>68947707.924</v>
      </c>
      <c r="K32" s="27">
        <f>'[2]Tien 11T-2017'!K32</f>
        <v>6342980</v>
      </c>
      <c r="L32" s="27">
        <f>'[2]Tien 11T-2017'!L32</f>
        <v>126184</v>
      </c>
      <c r="M32" s="27">
        <f>'[2]Tien 11T-2017'!M32</f>
        <v>27541203</v>
      </c>
      <c r="N32" s="27">
        <f>'[2]Tien 11T-2017'!N32</f>
        <v>1193578</v>
      </c>
      <c r="O32" s="27">
        <f>'[2]Tien 11T-2017'!O32</f>
        <v>1</v>
      </c>
      <c r="P32" s="27">
        <f>'[2]Tien 11T-2017'!P32</f>
        <v>0</v>
      </c>
      <c r="Q32" s="27">
        <f>'[2]Tien 11T-2017'!Q32</f>
        <v>1658582</v>
      </c>
      <c r="R32" s="27">
        <f>'[2]Tien 11T-2017'!R32</f>
        <v>27841280.74</v>
      </c>
      <c r="S32" s="27">
        <f t="shared" si="1"/>
        <v>58234644.739999995</v>
      </c>
      <c r="T32" s="28">
        <f t="shared" si="2"/>
        <v>0.7127559187956962</v>
      </c>
      <c r="U32" s="29">
        <v>22073403.164</v>
      </c>
      <c r="V32" s="29">
        <f t="shared" si="3"/>
        <v>117846749.5</v>
      </c>
      <c r="W32" s="29">
        <f t="shared" si="4"/>
        <v>0</v>
      </c>
      <c r="X32" s="22">
        <f t="shared" si="5"/>
        <v>30393364</v>
      </c>
      <c r="Y32" s="31">
        <v>6918783</v>
      </c>
      <c r="Z32" s="32">
        <f t="shared" si="6"/>
        <v>3.39287718663817</v>
      </c>
      <c r="AA32" s="32">
        <f t="shared" si="7"/>
        <v>0.7916875061732894</v>
      </c>
      <c r="AB32" s="34">
        <f t="shared" si="12"/>
        <v>56</v>
      </c>
      <c r="AC32" s="34">
        <f t="shared" si="13"/>
        <v>2</v>
      </c>
      <c r="AD32" s="36">
        <f t="shared" si="8"/>
        <v>0</v>
      </c>
      <c r="AE32" s="35">
        <f t="shared" si="9"/>
        <v>0</v>
      </c>
      <c r="AF32" s="35">
        <f t="shared" si="10"/>
        <v>0</v>
      </c>
      <c r="AG32" s="35">
        <f t="shared" si="11"/>
        <v>0</v>
      </c>
      <c r="AH32" s="35">
        <f>Y32-'[1]Tien 12T-2016'!U33</f>
        <v>0</v>
      </c>
      <c r="AI32" s="32"/>
    </row>
    <row r="33" spans="1:35" s="11" customFormat="1" ht="20.25" customHeight="1">
      <c r="A33" s="12">
        <v>19</v>
      </c>
      <c r="B33" s="13" t="str">
        <f>'[2]Tien 11T-2017'!B33</f>
        <v>Đồng Nai</v>
      </c>
      <c r="C33" s="27">
        <f>'[2]Tien 11T-2017'!C33</f>
        <v>4001622286</v>
      </c>
      <c r="D33" s="27">
        <v>2644235966</v>
      </c>
      <c r="E33" s="27">
        <v>1357386320</v>
      </c>
      <c r="F33" s="27">
        <f>'[2]Tien 11T-2017'!F33</f>
        <v>253125371</v>
      </c>
      <c r="G33" s="27">
        <f>'[2]Tien 11T-2017'!G33</f>
        <v>76313805</v>
      </c>
      <c r="H33" s="27">
        <f>'[2]Tien 11T-2017'!H33</f>
        <v>3748496915</v>
      </c>
      <c r="I33" s="27">
        <f>'[2]Tien 11T-2017'!I33</f>
        <v>2352499822</v>
      </c>
      <c r="J33" s="27">
        <f>'[2]Tien 11T-2017'!J33</f>
        <v>533266688</v>
      </c>
      <c r="K33" s="27">
        <f>'[2]Tien 11T-2017'!K33</f>
        <v>238267150</v>
      </c>
      <c r="L33" s="27">
        <f>'[2]Tien 11T-2017'!L33</f>
        <v>117267</v>
      </c>
      <c r="M33" s="27">
        <f>'[2]Tien 11T-2017'!M33</f>
        <v>1488191739</v>
      </c>
      <c r="N33" s="27">
        <f>'[2]Tien 11T-2017'!N33</f>
        <v>78438104</v>
      </c>
      <c r="O33" s="27">
        <f>'[2]Tien 11T-2017'!O33</f>
        <v>8522256</v>
      </c>
      <c r="P33" s="27">
        <f>'[2]Tien 11T-2017'!P33</f>
        <v>0</v>
      </c>
      <c r="Q33" s="27">
        <f>'[2]Tien 11T-2017'!Q33</f>
        <v>5696618</v>
      </c>
      <c r="R33" s="27">
        <f>'[2]Tien 11T-2017'!R33</f>
        <v>1395997093</v>
      </c>
      <c r="S33" s="27">
        <f t="shared" si="1"/>
        <v>2976845810</v>
      </c>
      <c r="T33" s="28">
        <f t="shared" si="2"/>
        <v>0.3280132469230002</v>
      </c>
      <c r="U33" s="29">
        <v>2644235966</v>
      </c>
      <c r="V33" s="29">
        <f t="shared" si="3"/>
        <v>1357386320</v>
      </c>
      <c r="W33" s="29">
        <f t="shared" si="4"/>
        <v>0</v>
      </c>
      <c r="X33" s="22">
        <f t="shared" si="5"/>
        <v>1580848717</v>
      </c>
      <c r="Y33" s="31">
        <v>1617373595</v>
      </c>
      <c r="Z33" s="32">
        <f t="shared" si="6"/>
        <v>-0.02258283312706116</v>
      </c>
      <c r="AA33" s="32">
        <f t="shared" si="7"/>
        <v>0.6275848360942295</v>
      </c>
      <c r="AB33" s="34">
        <f t="shared" si="12"/>
        <v>6</v>
      </c>
      <c r="AC33" s="34">
        <f t="shared" si="13"/>
        <v>33</v>
      </c>
      <c r="AD33" s="36">
        <f t="shared" si="8"/>
        <v>0</v>
      </c>
      <c r="AE33" s="35">
        <f t="shared" si="9"/>
        <v>0</v>
      </c>
      <c r="AF33" s="35">
        <f t="shared" si="10"/>
        <v>0</v>
      </c>
      <c r="AG33" s="35">
        <f t="shared" si="11"/>
        <v>0</v>
      </c>
      <c r="AH33" s="35">
        <f>Y33-'[1]Tien 12T-2016'!U34</f>
        <v>0</v>
      </c>
      <c r="AI33" s="32"/>
    </row>
    <row r="34" spans="1:35" s="11" customFormat="1" ht="20.25" customHeight="1">
      <c r="A34" s="14">
        <v>20</v>
      </c>
      <c r="B34" s="13" t="str">
        <f>'[2]Tien 11T-2017'!B34</f>
        <v>Đồng Tháp</v>
      </c>
      <c r="C34" s="27">
        <f>'[2]Tien 11T-2017'!C34</f>
        <v>1750392310</v>
      </c>
      <c r="D34" s="27">
        <v>879648447</v>
      </c>
      <c r="E34" s="27">
        <v>870743863</v>
      </c>
      <c r="F34" s="27">
        <f>'[2]Tien 11T-2017'!F34</f>
        <v>48162600</v>
      </c>
      <c r="G34" s="27">
        <f>'[2]Tien 11T-2017'!G34</f>
        <v>0</v>
      </c>
      <c r="H34" s="27">
        <f>'[2]Tien 11T-2017'!H34</f>
        <v>1702229710</v>
      </c>
      <c r="I34" s="27">
        <f>'[2]Tien 11T-2017'!I34</f>
        <v>1025563839</v>
      </c>
      <c r="J34" s="27">
        <f>'[2]Tien 11T-2017'!J34</f>
        <v>233798803</v>
      </c>
      <c r="K34" s="27">
        <f>'[2]Tien 11T-2017'!K34</f>
        <v>42736430</v>
      </c>
      <c r="L34" s="27">
        <f>'[2]Tien 11T-2017'!L34</f>
        <v>91780</v>
      </c>
      <c r="M34" s="27">
        <f>'[2]Tien 11T-2017'!M34</f>
        <v>731370307</v>
      </c>
      <c r="N34" s="27">
        <f>'[2]Tien 11T-2017'!N34</f>
        <v>14356920</v>
      </c>
      <c r="O34" s="27">
        <f>'[2]Tien 11T-2017'!O34</f>
        <v>1292491</v>
      </c>
      <c r="P34" s="27">
        <f>'[2]Tien 11T-2017'!P34</f>
        <v>0</v>
      </c>
      <c r="Q34" s="27">
        <f>'[2]Tien 11T-2017'!Q34</f>
        <v>1917108</v>
      </c>
      <c r="R34" s="27">
        <f>'[2]Tien 11T-2017'!R34</f>
        <v>676665871</v>
      </c>
      <c r="S34" s="27">
        <f t="shared" si="1"/>
        <v>1425602697</v>
      </c>
      <c r="T34" s="28">
        <f t="shared" si="2"/>
        <v>0.26973163686205204</v>
      </c>
      <c r="U34" s="29">
        <v>879648447</v>
      </c>
      <c r="V34" s="29">
        <f t="shared" si="3"/>
        <v>870743863</v>
      </c>
      <c r="W34" s="29">
        <f t="shared" si="4"/>
        <v>0</v>
      </c>
      <c r="X34" s="22">
        <f t="shared" si="5"/>
        <v>748936826</v>
      </c>
      <c r="Y34" s="31">
        <v>429260670</v>
      </c>
      <c r="Z34" s="32">
        <f t="shared" si="6"/>
        <v>0.7447133602992326</v>
      </c>
      <c r="AA34" s="32">
        <f t="shared" si="7"/>
        <v>0.602482633792122</v>
      </c>
      <c r="AB34" s="34">
        <f t="shared" si="12"/>
        <v>18</v>
      </c>
      <c r="AC34" s="34">
        <f t="shared" si="13"/>
        <v>51</v>
      </c>
      <c r="AD34" s="36">
        <f t="shared" si="8"/>
        <v>0</v>
      </c>
      <c r="AE34" s="35">
        <f t="shared" si="9"/>
        <v>0</v>
      </c>
      <c r="AF34" s="35">
        <f t="shared" si="10"/>
        <v>0</v>
      </c>
      <c r="AG34" s="35">
        <f t="shared" si="11"/>
        <v>0</v>
      </c>
      <c r="AH34" s="35">
        <f>Y34-'[1]Tien 12T-2016'!U35</f>
        <v>0</v>
      </c>
      <c r="AI34" s="32"/>
    </row>
    <row r="35" spans="1:35" s="11" customFormat="1" ht="20.25" customHeight="1">
      <c r="A35" s="12">
        <v>21</v>
      </c>
      <c r="B35" s="13" t="str">
        <f>'[2]Tien 11T-2017'!B35</f>
        <v>Gia Lai</v>
      </c>
      <c r="C35" s="27">
        <f>'[2]Tien 11T-2017'!C35</f>
        <v>1115567288.426</v>
      </c>
      <c r="D35" s="27">
        <v>690373855.7149999</v>
      </c>
      <c r="E35" s="27">
        <v>425193432.7110002</v>
      </c>
      <c r="F35" s="27">
        <f>'[2]Tien 11T-2017'!F35</f>
        <v>23080960.425</v>
      </c>
      <c r="G35" s="27">
        <f>'[2]Tien 11T-2017'!G35</f>
        <v>74233128</v>
      </c>
      <c r="H35" s="27">
        <f>'[2]Tien 11T-2017'!H35</f>
        <v>1092486327.999</v>
      </c>
      <c r="I35" s="27">
        <f>'[2]Tien 11T-2017'!I35</f>
        <v>668617356.8989999</v>
      </c>
      <c r="J35" s="27">
        <f>'[2]Tien 11T-2017'!J35</f>
        <v>133930887.757</v>
      </c>
      <c r="K35" s="27">
        <f>'[2]Tien 11T-2017'!K35</f>
        <v>113353945.587</v>
      </c>
      <c r="L35" s="27">
        <f>'[2]Tien 11T-2017'!L35</f>
        <v>10300</v>
      </c>
      <c r="M35" s="27">
        <f>'[2]Tien 11T-2017'!M35</f>
        <v>373682644.454</v>
      </c>
      <c r="N35" s="27">
        <f>'[2]Tien 11T-2017'!N35</f>
        <v>46012938.471</v>
      </c>
      <c r="O35" s="27">
        <f>'[2]Tien 11T-2017'!O35</f>
        <v>543401.63</v>
      </c>
      <c r="P35" s="27">
        <f>'[2]Tien 11T-2017'!P35</f>
        <v>0</v>
      </c>
      <c r="Q35" s="27">
        <f>'[2]Tien 11T-2017'!Q35</f>
        <v>1083239</v>
      </c>
      <c r="R35" s="27">
        <f>'[2]Tien 11T-2017'!R35</f>
        <v>423868971.1</v>
      </c>
      <c r="S35" s="27">
        <f t="shared" si="1"/>
        <v>845191194.655</v>
      </c>
      <c r="T35" s="28">
        <f t="shared" si="2"/>
        <v>0.36986047519157644</v>
      </c>
      <c r="U35" s="29">
        <v>690373855.7149999</v>
      </c>
      <c r="V35" s="29">
        <f t="shared" si="3"/>
        <v>425193432.7110002</v>
      </c>
      <c r="W35" s="29">
        <f t="shared" si="4"/>
        <v>0</v>
      </c>
      <c r="X35" s="22">
        <f t="shared" si="5"/>
        <v>421322223.555</v>
      </c>
      <c r="Y35" s="31">
        <v>389386827.617</v>
      </c>
      <c r="Z35" s="32">
        <f t="shared" si="6"/>
        <v>0.0820145769527972</v>
      </c>
      <c r="AA35" s="32">
        <f t="shared" si="7"/>
        <v>0.6120143930072248</v>
      </c>
      <c r="AB35" s="34">
        <f t="shared" si="12"/>
        <v>28</v>
      </c>
      <c r="AC35" s="34">
        <f t="shared" si="13"/>
        <v>23</v>
      </c>
      <c r="AD35" s="36">
        <f t="shared" si="8"/>
        <v>0</v>
      </c>
      <c r="AE35" s="35">
        <f t="shared" si="9"/>
        <v>0.002000093460083008</v>
      </c>
      <c r="AF35" s="35">
        <f t="shared" si="10"/>
        <v>0</v>
      </c>
      <c r="AG35" s="35">
        <f t="shared" si="11"/>
        <v>-4.936009645462036E-08</v>
      </c>
      <c r="AH35" s="35">
        <f>Y35-'[1]Tien 12T-2016'!U36</f>
        <v>0</v>
      </c>
      <c r="AI35" s="32"/>
    </row>
    <row r="36" spans="1:35" s="11" customFormat="1" ht="20.25" customHeight="1">
      <c r="A36" s="14">
        <v>22</v>
      </c>
      <c r="B36" s="13" t="str">
        <f>'[2]Tien 11T-2017'!B36</f>
        <v>Hà Giang</v>
      </c>
      <c r="C36" s="27">
        <f>'[2]Tien 11T-2017'!C36</f>
        <v>81684216</v>
      </c>
      <c r="D36" s="27">
        <v>52117345</v>
      </c>
      <c r="E36" s="27">
        <v>29566871</v>
      </c>
      <c r="F36" s="27">
        <f>'[2]Tien 11T-2017'!F36</f>
        <v>9617808</v>
      </c>
      <c r="G36" s="27">
        <f>'[2]Tien 11T-2017'!G36</f>
        <v>10200</v>
      </c>
      <c r="H36" s="27">
        <f>'[2]Tien 11T-2017'!H36</f>
        <v>72066408</v>
      </c>
      <c r="I36" s="27">
        <f>'[2]Tien 11T-2017'!I36</f>
        <v>48593496</v>
      </c>
      <c r="J36" s="27">
        <f>'[2]Tien 11T-2017'!J36</f>
        <v>10461967</v>
      </c>
      <c r="K36" s="27">
        <f>'[2]Tien 11T-2017'!K36</f>
        <v>25869452</v>
      </c>
      <c r="L36" s="27">
        <f>'[2]Tien 11T-2017'!L36</f>
        <v>35295</v>
      </c>
      <c r="M36" s="27">
        <f>'[2]Tien 11T-2017'!M36</f>
        <v>8440704</v>
      </c>
      <c r="N36" s="27">
        <f>'[2]Tien 11T-2017'!N36</f>
        <v>3765077</v>
      </c>
      <c r="O36" s="27">
        <f>'[2]Tien 11T-2017'!O36</f>
        <v>0</v>
      </c>
      <c r="P36" s="27">
        <f>'[2]Tien 11T-2017'!P36</f>
        <v>0</v>
      </c>
      <c r="Q36" s="27">
        <f>'[2]Tien 11T-2017'!Q36</f>
        <v>21001</v>
      </c>
      <c r="R36" s="27">
        <f>'[2]Tien 11T-2017'!R36</f>
        <v>23472912</v>
      </c>
      <c r="S36" s="27">
        <f t="shared" si="1"/>
        <v>35699694</v>
      </c>
      <c r="T36" s="28">
        <f t="shared" si="2"/>
        <v>0.7483864507299496</v>
      </c>
      <c r="U36" s="29">
        <v>52117345</v>
      </c>
      <c r="V36" s="29">
        <f t="shared" si="3"/>
        <v>29566871</v>
      </c>
      <c r="W36" s="29">
        <f t="shared" si="4"/>
        <v>0</v>
      </c>
      <c r="X36" s="22">
        <f t="shared" si="5"/>
        <v>12226782</v>
      </c>
      <c r="Y36" s="31">
        <v>8241032</v>
      </c>
      <c r="Z36" s="32">
        <f t="shared" si="6"/>
        <v>0.48364695101293137</v>
      </c>
      <c r="AA36" s="32">
        <f t="shared" si="7"/>
        <v>0.6742877485998747</v>
      </c>
      <c r="AB36" s="34">
        <f t="shared" si="12"/>
        <v>61</v>
      </c>
      <c r="AC36" s="34">
        <f t="shared" si="13"/>
        <v>1</v>
      </c>
      <c r="AD36" s="36">
        <f t="shared" si="8"/>
        <v>0</v>
      </c>
      <c r="AE36" s="35">
        <f t="shared" si="9"/>
        <v>0</v>
      </c>
      <c r="AF36" s="35">
        <f t="shared" si="10"/>
        <v>0</v>
      </c>
      <c r="AG36" s="35">
        <f t="shared" si="11"/>
        <v>0</v>
      </c>
      <c r="AH36" s="35">
        <f>Y36-'[1]Tien 12T-2016'!U37</f>
        <v>0</v>
      </c>
      <c r="AI36" s="32"/>
    </row>
    <row r="37" spans="1:35" s="11" customFormat="1" ht="20.25" customHeight="1">
      <c r="A37" s="12">
        <v>23</v>
      </c>
      <c r="B37" s="13" t="str">
        <f>'[2]Tien 11T-2017'!B37</f>
        <v>Hà Nam</v>
      </c>
      <c r="C37" s="27">
        <f>'[2]Tien 11T-2017'!C37</f>
        <v>197564332</v>
      </c>
      <c r="D37" s="27">
        <v>129830268</v>
      </c>
      <c r="E37" s="27">
        <v>67734064</v>
      </c>
      <c r="F37" s="27">
        <f>'[2]Tien 11T-2017'!F37</f>
        <v>325505</v>
      </c>
      <c r="G37" s="27">
        <f>'[2]Tien 11T-2017'!G37</f>
        <v>0</v>
      </c>
      <c r="H37" s="27">
        <f>'[2]Tien 11T-2017'!H37</f>
        <v>197238827</v>
      </c>
      <c r="I37" s="27">
        <f>'[2]Tien 11T-2017'!I37</f>
        <v>176837431</v>
      </c>
      <c r="J37" s="27">
        <f>'[2]Tien 11T-2017'!J37</f>
        <v>56593115</v>
      </c>
      <c r="K37" s="27">
        <f>'[2]Tien 11T-2017'!K37</f>
        <v>44338009</v>
      </c>
      <c r="L37" s="27">
        <f>'[2]Tien 11T-2017'!L37</f>
        <v>10956</v>
      </c>
      <c r="M37" s="27">
        <f>'[2]Tien 11T-2017'!M37</f>
        <v>38529494</v>
      </c>
      <c r="N37" s="27">
        <f>'[2]Tien 11T-2017'!N37</f>
        <v>0</v>
      </c>
      <c r="O37" s="27">
        <f>'[2]Tien 11T-2017'!O37</f>
        <v>35450971</v>
      </c>
      <c r="P37" s="27">
        <f>'[2]Tien 11T-2017'!P37</f>
        <v>0</v>
      </c>
      <c r="Q37" s="27">
        <f>'[2]Tien 11T-2017'!Q37</f>
        <v>1914886</v>
      </c>
      <c r="R37" s="27">
        <f>'[2]Tien 11T-2017'!R37</f>
        <v>20401396</v>
      </c>
      <c r="S37" s="27">
        <f t="shared" si="1"/>
        <v>96296747</v>
      </c>
      <c r="T37" s="28">
        <f t="shared" si="2"/>
        <v>0.570818516358112</v>
      </c>
      <c r="U37" s="29">
        <v>129830268</v>
      </c>
      <c r="V37" s="29">
        <f t="shared" si="3"/>
        <v>67734064</v>
      </c>
      <c r="W37" s="29">
        <f t="shared" si="4"/>
        <v>0</v>
      </c>
      <c r="X37" s="22">
        <f t="shared" si="5"/>
        <v>75895351</v>
      </c>
      <c r="Y37" s="31">
        <v>107720393</v>
      </c>
      <c r="Z37" s="32">
        <f t="shared" si="6"/>
        <v>-0.2954411983996382</v>
      </c>
      <c r="AA37" s="32">
        <f t="shared" si="7"/>
        <v>0.8965650104986682</v>
      </c>
      <c r="AB37" s="34">
        <f t="shared" si="12"/>
        <v>54</v>
      </c>
      <c r="AC37" s="34">
        <f t="shared" si="13"/>
        <v>8</v>
      </c>
      <c r="AD37" s="36">
        <f t="shared" si="8"/>
        <v>0</v>
      </c>
      <c r="AE37" s="35">
        <f t="shared" si="9"/>
        <v>0</v>
      </c>
      <c r="AF37" s="35">
        <f t="shared" si="10"/>
        <v>0</v>
      </c>
      <c r="AG37" s="35">
        <f t="shared" si="11"/>
        <v>0</v>
      </c>
      <c r="AH37" s="35">
        <f>Y37-'[1]Tien 12T-2016'!U38</f>
        <v>0</v>
      </c>
      <c r="AI37" s="32"/>
    </row>
    <row r="38" spans="1:35" s="11" customFormat="1" ht="20.25" customHeight="1">
      <c r="A38" s="14">
        <v>24</v>
      </c>
      <c r="B38" s="13" t="str">
        <f>'[2]Tien 11T-2017'!B38</f>
        <v>Hà Nội</v>
      </c>
      <c r="C38" s="27">
        <f>'[2]Tien 11T-2017'!C38</f>
        <v>22416222830.628</v>
      </c>
      <c r="D38" s="27">
        <v>9998361108.937</v>
      </c>
      <c r="E38" s="27">
        <v>12417861721.690998</v>
      </c>
      <c r="F38" s="27">
        <f>'[2]Tien 11T-2017'!F38</f>
        <v>1638780706.976</v>
      </c>
      <c r="G38" s="27">
        <f>'[2]Tien 11T-2017'!G38</f>
        <v>8031917</v>
      </c>
      <c r="H38" s="27">
        <f>'[2]Tien 11T-2017'!H38</f>
        <v>20777442123.652</v>
      </c>
      <c r="I38" s="27">
        <f>'[2]Tien 11T-2017'!I38</f>
        <v>15107630350.448</v>
      </c>
      <c r="J38" s="27">
        <f>'[2]Tien 11T-2017'!J38</f>
        <v>2738413696.23</v>
      </c>
      <c r="K38" s="27">
        <f>'[2]Tien 11T-2017'!K38</f>
        <v>557153830.431</v>
      </c>
      <c r="L38" s="27">
        <f>'[2]Tien 11T-2017'!L38</f>
        <v>963294</v>
      </c>
      <c r="M38" s="27">
        <f>'[2]Tien 11T-2017'!M38</f>
        <v>11469977434.786999</v>
      </c>
      <c r="N38" s="27">
        <f>'[2]Tien 11T-2017'!N38</f>
        <v>128095699</v>
      </c>
      <c r="O38" s="27">
        <f>'[2]Tien 11T-2017'!O38</f>
        <v>171489897</v>
      </c>
      <c r="P38" s="27">
        <f>'[2]Tien 11T-2017'!P38</f>
        <v>0</v>
      </c>
      <c r="Q38" s="27">
        <f>'[2]Tien 11T-2017'!Q38</f>
        <v>41536499</v>
      </c>
      <c r="R38" s="27">
        <f>'[2]Tien 11T-2017'!R38</f>
        <v>5669811773.204</v>
      </c>
      <c r="S38" s="27">
        <f t="shared" si="1"/>
        <v>17480911302.990997</v>
      </c>
      <c r="T38" s="28">
        <f t="shared" si="2"/>
        <v>0.21820303675640604</v>
      </c>
      <c r="U38" s="29">
        <v>9998361108.937</v>
      </c>
      <c r="V38" s="29">
        <f t="shared" si="3"/>
        <v>12417861721.690998</v>
      </c>
      <c r="W38" s="29">
        <f t="shared" si="4"/>
        <v>0</v>
      </c>
      <c r="X38" s="22">
        <f t="shared" si="5"/>
        <v>11811099529.786999</v>
      </c>
      <c r="Y38" s="31">
        <v>7924608958.948999</v>
      </c>
      <c r="Z38" s="32">
        <f t="shared" si="6"/>
        <v>0.4904331041406294</v>
      </c>
      <c r="AA38" s="32">
        <f t="shared" si="7"/>
        <v>0.7271169502260448</v>
      </c>
      <c r="AB38" s="34">
        <f t="shared" si="12"/>
        <v>2</v>
      </c>
      <c r="AC38" s="34">
        <f t="shared" si="13"/>
        <v>59</v>
      </c>
      <c r="AD38" s="36">
        <f t="shared" si="8"/>
        <v>0</v>
      </c>
      <c r="AE38" s="35">
        <f t="shared" si="9"/>
        <v>0</v>
      </c>
      <c r="AF38" s="35">
        <f t="shared" si="10"/>
        <v>0</v>
      </c>
      <c r="AG38" s="35">
        <f t="shared" si="11"/>
        <v>1.9073486328125E-06</v>
      </c>
      <c r="AH38" s="35">
        <f>Y38-'[1]Tien 12T-2016'!U39</f>
        <v>0</v>
      </c>
      <c r="AI38" s="32"/>
    </row>
    <row r="39" spans="1:35" s="11" customFormat="1" ht="20.25" customHeight="1">
      <c r="A39" s="12">
        <v>25</v>
      </c>
      <c r="B39" s="13" t="str">
        <f>'[2]Tien 11T-2017'!B39</f>
        <v>Hà Tĩnh</v>
      </c>
      <c r="C39" s="27">
        <f>'[2]Tien 11T-2017'!C39</f>
        <v>455650476</v>
      </c>
      <c r="D39" s="27">
        <v>322080691</v>
      </c>
      <c r="E39" s="27">
        <v>133569785</v>
      </c>
      <c r="F39" s="27">
        <f>'[2]Tien 11T-2017'!F39</f>
        <v>2747927</v>
      </c>
      <c r="G39" s="27">
        <f>'[2]Tien 11T-2017'!G39</f>
        <v>0</v>
      </c>
      <c r="H39" s="27">
        <f>'[2]Tien 11T-2017'!H39</f>
        <v>452902549</v>
      </c>
      <c r="I39" s="27">
        <f>'[2]Tien 11T-2017'!I39</f>
        <v>104088311</v>
      </c>
      <c r="J39" s="27">
        <f>'[2]Tien 11T-2017'!J39</f>
        <v>64742230</v>
      </c>
      <c r="K39" s="27">
        <f>'[2]Tien 11T-2017'!K39</f>
        <v>3431485</v>
      </c>
      <c r="L39" s="27">
        <f>'[2]Tien 11T-2017'!L39</f>
        <v>79515</v>
      </c>
      <c r="M39" s="27">
        <f>'[2]Tien 11T-2017'!M39</f>
        <v>33701979</v>
      </c>
      <c r="N39" s="27">
        <f>'[2]Tien 11T-2017'!N39</f>
        <v>2133101</v>
      </c>
      <c r="O39" s="27">
        <f>'[2]Tien 11T-2017'!O39</f>
        <v>0</v>
      </c>
      <c r="P39" s="27">
        <f>'[2]Tien 11T-2017'!P39</f>
        <v>0</v>
      </c>
      <c r="Q39" s="27">
        <f>'[2]Tien 11T-2017'!Q39</f>
        <v>1</v>
      </c>
      <c r="R39" s="27">
        <f>'[2]Tien 11T-2017'!R39</f>
        <v>348814238</v>
      </c>
      <c r="S39" s="27">
        <f t="shared" si="1"/>
        <v>384649319</v>
      </c>
      <c r="T39" s="28">
        <f t="shared" si="2"/>
        <v>0.6557242532257056</v>
      </c>
      <c r="U39" s="29">
        <v>322080691</v>
      </c>
      <c r="V39" s="29">
        <f t="shared" si="3"/>
        <v>133569785</v>
      </c>
      <c r="W39" s="29">
        <f t="shared" si="4"/>
        <v>0</v>
      </c>
      <c r="X39" s="22">
        <f t="shared" si="5"/>
        <v>35835081</v>
      </c>
      <c r="Y39" s="31">
        <v>301828554</v>
      </c>
      <c r="Z39" s="32">
        <f t="shared" si="6"/>
        <v>-0.8812733900583839</v>
      </c>
      <c r="AA39" s="32">
        <f t="shared" si="7"/>
        <v>0.2298249617491113</v>
      </c>
      <c r="AB39" s="34">
        <f t="shared" si="12"/>
        <v>48</v>
      </c>
      <c r="AC39" s="34">
        <f t="shared" si="13"/>
        <v>5</v>
      </c>
      <c r="AD39" s="36">
        <f t="shared" si="8"/>
        <v>0</v>
      </c>
      <c r="AE39" s="35">
        <f t="shared" si="9"/>
        <v>0</v>
      </c>
      <c r="AF39" s="35">
        <f t="shared" si="10"/>
        <v>0</v>
      </c>
      <c r="AG39" s="35">
        <f t="shared" si="11"/>
        <v>0</v>
      </c>
      <c r="AH39" s="35">
        <f>Y39-'[1]Tien 12T-2016'!U40</f>
        <v>0</v>
      </c>
      <c r="AI39" s="32"/>
    </row>
    <row r="40" spans="1:35" s="11" customFormat="1" ht="20.25" customHeight="1">
      <c r="A40" s="14">
        <v>26</v>
      </c>
      <c r="B40" s="13" t="str">
        <f>'[2]Tien 11T-2017'!B40</f>
        <v>Hải Dương</v>
      </c>
      <c r="C40" s="27">
        <f>'[2]Tien 11T-2017'!C40</f>
        <v>626054567</v>
      </c>
      <c r="D40" s="27">
        <v>293660130</v>
      </c>
      <c r="E40" s="27">
        <v>332394437</v>
      </c>
      <c r="F40" s="27">
        <f>'[2]Tien 11T-2017'!F40</f>
        <v>27772479</v>
      </c>
      <c r="G40" s="27">
        <f>'[2]Tien 11T-2017'!G40</f>
        <v>0</v>
      </c>
      <c r="H40" s="27">
        <f>'[2]Tien 11T-2017'!H40</f>
        <v>598282088</v>
      </c>
      <c r="I40" s="27">
        <f>'[2]Tien 11T-2017'!I40</f>
        <v>431618175</v>
      </c>
      <c r="J40" s="27">
        <f>'[2]Tien 11T-2017'!J40</f>
        <v>68614116</v>
      </c>
      <c r="K40" s="27">
        <f>'[2]Tien 11T-2017'!K40</f>
        <v>102151945</v>
      </c>
      <c r="L40" s="27">
        <f>'[2]Tien 11T-2017'!L40</f>
        <v>70632</v>
      </c>
      <c r="M40" s="27">
        <f>'[2]Tien 11T-2017'!M40</f>
        <v>245438213</v>
      </c>
      <c r="N40" s="27">
        <f>'[2]Tien 11T-2017'!N40</f>
        <v>3767252</v>
      </c>
      <c r="O40" s="27">
        <f>'[2]Tien 11T-2017'!O40</f>
        <v>9952123</v>
      </c>
      <c r="P40" s="27">
        <f>'[2]Tien 11T-2017'!P40</f>
        <v>0</v>
      </c>
      <c r="Q40" s="27">
        <f>'[2]Tien 11T-2017'!Q40</f>
        <v>1623894</v>
      </c>
      <c r="R40" s="27">
        <f>'[2]Tien 11T-2017'!R40</f>
        <v>166663913</v>
      </c>
      <c r="S40" s="27">
        <f t="shared" si="1"/>
        <v>427445395</v>
      </c>
      <c r="T40" s="28">
        <f t="shared" si="2"/>
        <v>0.39580514189422167</v>
      </c>
      <c r="U40" s="29">
        <v>293660130</v>
      </c>
      <c r="V40" s="29">
        <f t="shared" si="3"/>
        <v>332394437</v>
      </c>
      <c r="W40" s="29">
        <f t="shared" si="4"/>
        <v>0</v>
      </c>
      <c r="X40" s="22">
        <f t="shared" si="5"/>
        <v>260781482</v>
      </c>
      <c r="Y40" s="31">
        <v>223768186</v>
      </c>
      <c r="Z40" s="32">
        <f t="shared" si="6"/>
        <v>0.1654091077987288</v>
      </c>
      <c r="AA40" s="32">
        <f t="shared" si="7"/>
        <v>0.7214292114993087</v>
      </c>
      <c r="AB40" s="34">
        <f t="shared" si="12"/>
        <v>44</v>
      </c>
      <c r="AC40" s="34">
        <f t="shared" si="13"/>
        <v>18</v>
      </c>
      <c r="AD40" s="36">
        <f t="shared" si="8"/>
        <v>0</v>
      </c>
      <c r="AE40" s="35">
        <f t="shared" si="9"/>
        <v>0</v>
      </c>
      <c r="AF40" s="35">
        <f t="shared" si="10"/>
        <v>0</v>
      </c>
      <c r="AG40" s="35">
        <f t="shared" si="11"/>
        <v>0</v>
      </c>
      <c r="AH40" s="35">
        <f>Y40-'[1]Tien 12T-2016'!U41</f>
        <v>0</v>
      </c>
      <c r="AI40" s="32"/>
    </row>
    <row r="41" spans="1:35" s="11" customFormat="1" ht="20.25" customHeight="1">
      <c r="A41" s="12">
        <v>27</v>
      </c>
      <c r="B41" s="13" t="str">
        <f>'[2]Tien 11T-2017'!B41</f>
        <v>Hải Phòng</v>
      </c>
      <c r="C41" s="27">
        <f>'[2]Tien 11T-2017'!C41</f>
        <v>4531193782</v>
      </c>
      <c r="D41" s="27">
        <v>3408394365</v>
      </c>
      <c r="E41" s="27">
        <v>1122799417</v>
      </c>
      <c r="F41" s="27">
        <f>'[2]Tien 11T-2017'!F41</f>
        <v>340860500</v>
      </c>
      <c r="G41" s="27">
        <f>'[2]Tien 11T-2017'!G41</f>
        <v>41129416</v>
      </c>
      <c r="H41" s="27">
        <f>'[2]Tien 11T-2017'!H41</f>
        <v>4190333282</v>
      </c>
      <c r="I41" s="27">
        <f>'[2]Tien 11T-2017'!I41</f>
        <v>2990000044</v>
      </c>
      <c r="J41" s="27">
        <f>'[2]Tien 11T-2017'!J41</f>
        <v>453132418</v>
      </c>
      <c r="K41" s="27">
        <f>'[2]Tien 11T-2017'!K41</f>
        <v>568950345</v>
      </c>
      <c r="L41" s="27">
        <f>'[2]Tien 11T-2017'!L41</f>
        <v>57092</v>
      </c>
      <c r="M41" s="27">
        <f>'[2]Tien 11T-2017'!M41</f>
        <v>1922507943</v>
      </c>
      <c r="N41" s="27">
        <f>'[2]Tien 11T-2017'!N41</f>
        <v>15070124</v>
      </c>
      <c r="O41" s="27">
        <f>'[2]Tien 11T-2017'!O41</f>
        <v>25107223</v>
      </c>
      <c r="P41" s="27">
        <f>'[2]Tien 11T-2017'!P41</f>
        <v>0</v>
      </c>
      <c r="Q41" s="27">
        <f>'[2]Tien 11T-2017'!Q41</f>
        <v>5174899</v>
      </c>
      <c r="R41" s="27">
        <f>'[2]Tien 11T-2017'!R41</f>
        <v>1200333238</v>
      </c>
      <c r="S41" s="27">
        <f t="shared" si="1"/>
        <v>3168193427</v>
      </c>
      <c r="T41" s="28">
        <f t="shared" si="2"/>
        <v>0.34185278928377166</v>
      </c>
      <c r="U41" s="29">
        <v>3408394365</v>
      </c>
      <c r="V41" s="29">
        <f t="shared" si="3"/>
        <v>1122799417</v>
      </c>
      <c r="W41" s="29">
        <f t="shared" si="4"/>
        <v>0</v>
      </c>
      <c r="X41" s="22">
        <f t="shared" si="5"/>
        <v>1967860189</v>
      </c>
      <c r="Y41" s="31">
        <v>1964219797</v>
      </c>
      <c r="Z41" s="32">
        <f t="shared" si="6"/>
        <v>0.0018533526673338992</v>
      </c>
      <c r="AA41" s="32">
        <f t="shared" si="7"/>
        <v>0.7135470719820419</v>
      </c>
      <c r="AB41" s="34">
        <f t="shared" si="12"/>
        <v>5</v>
      </c>
      <c r="AC41" s="34">
        <f t="shared" si="13"/>
        <v>29</v>
      </c>
      <c r="AD41" s="36">
        <f t="shared" si="8"/>
        <v>0</v>
      </c>
      <c r="AE41" s="35">
        <f t="shared" si="9"/>
        <v>0</v>
      </c>
      <c r="AF41" s="35">
        <f t="shared" si="10"/>
        <v>0</v>
      </c>
      <c r="AG41" s="35">
        <f t="shared" si="11"/>
        <v>0</v>
      </c>
      <c r="AH41" s="35">
        <f>Y41-'[1]Tien 12T-2016'!U42</f>
        <v>0</v>
      </c>
      <c r="AI41" s="32"/>
    </row>
    <row r="42" spans="1:35" s="11" customFormat="1" ht="20.25" customHeight="1">
      <c r="A42" s="14">
        <v>28</v>
      </c>
      <c r="B42" s="13" t="str">
        <f>'[2]Tien 11T-2017'!B42</f>
        <v>Hậu Giang</v>
      </c>
      <c r="C42" s="27">
        <f>'[2]Tien 11T-2017'!C42</f>
        <v>688695649</v>
      </c>
      <c r="D42" s="27">
        <v>491991458</v>
      </c>
      <c r="E42" s="27">
        <v>196704191</v>
      </c>
      <c r="F42" s="27">
        <f>'[2]Tien 11T-2017'!F42</f>
        <v>33550792</v>
      </c>
      <c r="G42" s="27">
        <f>'[2]Tien 11T-2017'!G42</f>
        <v>1000000</v>
      </c>
      <c r="H42" s="27">
        <f>'[2]Tien 11T-2017'!H42</f>
        <v>655144857</v>
      </c>
      <c r="I42" s="27">
        <f>'[2]Tien 11T-2017'!I42</f>
        <v>381494120</v>
      </c>
      <c r="J42" s="27">
        <f>'[2]Tien 11T-2017'!J42</f>
        <v>68016391</v>
      </c>
      <c r="K42" s="27">
        <f>'[2]Tien 11T-2017'!K42</f>
        <v>16298530</v>
      </c>
      <c r="L42" s="27">
        <f>'[2]Tien 11T-2017'!L42</f>
        <v>0</v>
      </c>
      <c r="M42" s="27">
        <f>'[2]Tien 11T-2017'!M42</f>
        <v>284958102</v>
      </c>
      <c r="N42" s="27">
        <f>'[2]Tien 11T-2017'!N42</f>
        <v>8868324</v>
      </c>
      <c r="O42" s="27">
        <f>'[2]Tien 11T-2017'!O42</f>
        <v>383388</v>
      </c>
      <c r="P42" s="27">
        <f>'[2]Tien 11T-2017'!P42</f>
        <v>0</v>
      </c>
      <c r="Q42" s="27">
        <f>'[2]Tien 11T-2017'!Q42</f>
        <v>2969385</v>
      </c>
      <c r="R42" s="27">
        <f>'[2]Tien 11T-2017'!R42</f>
        <v>273650737</v>
      </c>
      <c r="S42" s="27">
        <f t="shared" si="1"/>
        <v>570829936</v>
      </c>
      <c r="T42" s="28">
        <f t="shared" si="2"/>
        <v>0.2210123736638457</v>
      </c>
      <c r="U42" s="29">
        <v>491991458</v>
      </c>
      <c r="V42" s="29">
        <f t="shared" si="3"/>
        <v>196704191</v>
      </c>
      <c r="W42" s="29">
        <f t="shared" si="4"/>
        <v>0</v>
      </c>
      <c r="X42" s="22">
        <f t="shared" si="5"/>
        <v>297179199</v>
      </c>
      <c r="Y42" s="31">
        <v>246130213</v>
      </c>
      <c r="Z42" s="32">
        <f t="shared" si="6"/>
        <v>0.20740641865044013</v>
      </c>
      <c r="AA42" s="32">
        <f t="shared" si="7"/>
        <v>0.5823049909098195</v>
      </c>
      <c r="AB42" s="34">
        <f t="shared" si="12"/>
        <v>39</v>
      </c>
      <c r="AC42" s="34">
        <f t="shared" si="13"/>
        <v>58</v>
      </c>
      <c r="AD42" s="36">
        <f t="shared" si="8"/>
        <v>0</v>
      </c>
      <c r="AE42" s="35">
        <f t="shared" si="9"/>
        <v>0</v>
      </c>
      <c r="AF42" s="35">
        <f t="shared" si="10"/>
        <v>0</v>
      </c>
      <c r="AG42" s="35">
        <f t="shared" si="11"/>
        <v>0</v>
      </c>
      <c r="AH42" s="35">
        <f>Y42-'[1]Tien 12T-2016'!U43</f>
        <v>0</v>
      </c>
      <c r="AI42" s="32"/>
    </row>
    <row r="43" spans="1:35" s="11" customFormat="1" ht="20.25" customHeight="1">
      <c r="A43" s="12">
        <v>29</v>
      </c>
      <c r="B43" s="13" t="str">
        <f>'[2]Tien 11T-2017'!B44</f>
        <v>Hồ Chí Minh</v>
      </c>
      <c r="C43" s="27">
        <f>'[2]Tien 11T-2017'!C44</f>
        <v>73814102271.793</v>
      </c>
      <c r="D43" s="27">
        <v>46747265321.61099</v>
      </c>
      <c r="E43" s="27">
        <v>27066836950.182007</v>
      </c>
      <c r="F43" s="27">
        <f>'[2]Tien 11T-2017'!F44</f>
        <v>2914678894.006</v>
      </c>
      <c r="G43" s="27">
        <f>'[2]Tien 11T-2017'!G44</f>
        <v>0</v>
      </c>
      <c r="H43" s="27">
        <f>'[2]Tien 11T-2017'!H44</f>
        <v>70899423377.68701</v>
      </c>
      <c r="I43" s="27">
        <f>'[2]Tien 11T-2017'!I44</f>
        <v>45684004280.769</v>
      </c>
      <c r="J43" s="27">
        <f>'[2]Tien 11T-2017'!J44</f>
        <v>10516909817.639</v>
      </c>
      <c r="K43" s="27">
        <f>'[2]Tien 11T-2017'!K44</f>
        <v>7070195100.319</v>
      </c>
      <c r="L43" s="27">
        <f>'[2]Tien 11T-2017'!L44</f>
        <v>232475.022</v>
      </c>
      <c r="M43" s="27">
        <f>'[2]Tien 11T-2017'!M44</f>
        <v>26071270060.271996</v>
      </c>
      <c r="N43" s="27">
        <f>'[2]Tien 11T-2017'!N44</f>
        <v>954835867.001</v>
      </c>
      <c r="O43" s="27">
        <f>'[2]Tien 11T-2017'!O44</f>
        <v>314497727</v>
      </c>
      <c r="P43" s="27">
        <f>'[2]Tien 11T-2017'!P44</f>
        <v>34487745</v>
      </c>
      <c r="Q43" s="27">
        <f>'[2]Tien 11T-2017'!Q44</f>
        <v>721575488.516</v>
      </c>
      <c r="R43" s="27">
        <f>'[2]Tien 11T-2017'!R44</f>
        <v>25215419096.918</v>
      </c>
      <c r="S43" s="27">
        <f t="shared" si="1"/>
        <v>53312085984.70699</v>
      </c>
      <c r="T43" s="28">
        <f t="shared" si="2"/>
        <v>0.38497801735789416</v>
      </c>
      <c r="U43" s="29">
        <v>46747265321.61099</v>
      </c>
      <c r="V43" s="29">
        <f t="shared" si="3"/>
        <v>27066836950.182007</v>
      </c>
      <c r="W43" s="29">
        <f t="shared" si="4"/>
        <v>0</v>
      </c>
      <c r="X43" s="22">
        <f t="shared" si="5"/>
        <v>28096666887.788994</v>
      </c>
      <c r="Y43" s="31">
        <v>20695030894.927998</v>
      </c>
      <c r="Z43" s="32">
        <f t="shared" si="6"/>
        <v>0.35765281194506515</v>
      </c>
      <c r="AA43" s="32">
        <f t="shared" si="7"/>
        <v>0.6443494474899546</v>
      </c>
      <c r="AB43" s="34">
        <f t="shared" si="12"/>
        <v>1</v>
      </c>
      <c r="AC43" s="34">
        <f t="shared" si="13"/>
        <v>20</v>
      </c>
      <c r="AD43" s="36">
        <f t="shared" si="8"/>
        <v>0</v>
      </c>
      <c r="AE43" s="35">
        <f t="shared" si="9"/>
        <v>0.0999908447265625</v>
      </c>
      <c r="AF43" s="35">
        <f t="shared" si="10"/>
        <v>0</v>
      </c>
      <c r="AG43" s="35">
        <f t="shared" si="11"/>
        <v>2.0265579223632812E-06</v>
      </c>
      <c r="AH43" s="35">
        <f>Y43-'[1]Tien 12T-2016'!U45</f>
        <v>0</v>
      </c>
      <c r="AI43" s="32"/>
    </row>
    <row r="44" spans="1:35" s="11" customFormat="1" ht="20.25" customHeight="1">
      <c r="A44" s="14">
        <v>30</v>
      </c>
      <c r="B44" s="13" t="str">
        <f>'[2]Tien 11T-2017'!B43</f>
        <v>Hòa Bình</v>
      </c>
      <c r="C44" s="27">
        <f>'[2]Tien 11T-2017'!C43</f>
        <v>226473310</v>
      </c>
      <c r="D44" s="27">
        <v>93998908</v>
      </c>
      <c r="E44" s="27">
        <v>132474402</v>
      </c>
      <c r="F44" s="27">
        <f>'[2]Tien 11T-2017'!F43</f>
        <v>36152354</v>
      </c>
      <c r="G44" s="27">
        <f>'[2]Tien 11T-2017'!G43</f>
        <v>0</v>
      </c>
      <c r="H44" s="27">
        <f>'[2]Tien 11T-2017'!H43</f>
        <v>190320956</v>
      </c>
      <c r="I44" s="27">
        <f>'[2]Tien 11T-2017'!I43</f>
        <v>134571664</v>
      </c>
      <c r="J44" s="27">
        <f>'[2]Tien 11T-2017'!J43</f>
        <v>18520067</v>
      </c>
      <c r="K44" s="27">
        <f>'[2]Tien 11T-2017'!K43</f>
        <v>9939017</v>
      </c>
      <c r="L44" s="27">
        <f>'[2]Tien 11T-2017'!L43</f>
        <v>61502</v>
      </c>
      <c r="M44" s="27">
        <f>'[2]Tien 11T-2017'!M43</f>
        <v>97879834</v>
      </c>
      <c r="N44" s="27">
        <f>'[2]Tien 11T-2017'!N43</f>
        <v>1661697</v>
      </c>
      <c r="O44" s="27">
        <f>'[2]Tien 11T-2017'!O43</f>
        <v>0</v>
      </c>
      <c r="P44" s="27">
        <f>'[2]Tien 11T-2017'!P43</f>
        <v>0</v>
      </c>
      <c r="Q44" s="27">
        <f>'[2]Tien 11T-2017'!Q43</f>
        <v>6509547</v>
      </c>
      <c r="R44" s="27">
        <f>'[2]Tien 11T-2017'!R43</f>
        <v>55749292</v>
      </c>
      <c r="S44" s="27">
        <f t="shared" si="1"/>
        <v>161800370</v>
      </c>
      <c r="T44" s="28">
        <f t="shared" si="2"/>
        <v>0.21193604323715579</v>
      </c>
      <c r="U44" s="29">
        <v>93998908</v>
      </c>
      <c r="V44" s="29">
        <f t="shared" si="3"/>
        <v>132474402</v>
      </c>
      <c r="W44" s="29">
        <f t="shared" si="4"/>
        <v>0</v>
      </c>
      <c r="X44" s="22">
        <f t="shared" si="5"/>
        <v>106051078</v>
      </c>
      <c r="Y44" s="31">
        <v>57331676</v>
      </c>
      <c r="Z44" s="32">
        <f t="shared" si="6"/>
        <v>0.8497815762441691</v>
      </c>
      <c r="AA44" s="32">
        <f t="shared" si="7"/>
        <v>0.7070774907204649</v>
      </c>
      <c r="AB44" s="34">
        <f t="shared" si="12"/>
        <v>53</v>
      </c>
      <c r="AC44" s="34">
        <f t="shared" si="13"/>
        <v>60</v>
      </c>
      <c r="AD44" s="36">
        <f t="shared" si="8"/>
        <v>0</v>
      </c>
      <c r="AE44" s="35">
        <f t="shared" si="9"/>
        <v>0</v>
      </c>
      <c r="AF44" s="35">
        <f t="shared" si="10"/>
        <v>0</v>
      </c>
      <c r="AG44" s="35">
        <f t="shared" si="11"/>
        <v>0</v>
      </c>
      <c r="AH44" s="35">
        <f>Y44-'[1]Tien 12T-2016'!U44</f>
        <v>0</v>
      </c>
      <c r="AI44" s="32"/>
    </row>
    <row r="45" spans="1:35" s="11" customFormat="1" ht="20.25" customHeight="1">
      <c r="A45" s="12">
        <v>31</v>
      </c>
      <c r="B45" s="13" t="str">
        <f>'[2]Tien 11T-2017'!B45</f>
        <v>Hưng Yên</v>
      </c>
      <c r="C45" s="27">
        <f>'[2]Tien 11T-2017'!C45</f>
        <v>600302775.917</v>
      </c>
      <c r="D45" s="27">
        <v>328953504.01</v>
      </c>
      <c r="E45" s="27">
        <v>271349271.90700006</v>
      </c>
      <c r="F45" s="27">
        <f>'[2]Tien 11T-2017'!F45</f>
        <v>32614621</v>
      </c>
      <c r="G45" s="27">
        <f>'[2]Tien 11T-2017'!G45</f>
        <v>32516447</v>
      </c>
      <c r="H45" s="27">
        <f>'[2]Tien 11T-2017'!H45</f>
        <v>567688154.594</v>
      </c>
      <c r="I45" s="27">
        <f>'[2]Tien 11T-2017'!I45</f>
        <v>469956165.454</v>
      </c>
      <c r="J45" s="27">
        <f>'[2]Tien 11T-2017'!J45</f>
        <v>61892775.132</v>
      </c>
      <c r="K45" s="27">
        <f>'[2]Tien 11T-2017'!K45</f>
        <v>59596534.805999994</v>
      </c>
      <c r="L45" s="27">
        <f>'[2]Tien 11T-2017'!L45</f>
        <v>139233</v>
      </c>
      <c r="M45" s="27">
        <f>'[2]Tien 11T-2017'!M45</f>
        <v>304794521.91999996</v>
      </c>
      <c r="N45" s="27">
        <f>'[2]Tien 11T-2017'!N45</f>
        <v>151750</v>
      </c>
      <c r="O45" s="27">
        <f>'[2]Tien 11T-2017'!O45</f>
        <v>1177182</v>
      </c>
      <c r="P45" s="27">
        <f>'[2]Tien 11T-2017'!P45</f>
        <v>0</v>
      </c>
      <c r="Q45" s="27">
        <f>'[2]Tien 11T-2017'!Q45</f>
        <v>42204168.596</v>
      </c>
      <c r="R45" s="27">
        <f>'[2]Tien 11T-2017'!R45</f>
        <v>97731989.14</v>
      </c>
      <c r="S45" s="27">
        <f t="shared" si="1"/>
        <v>446059611.65599996</v>
      </c>
      <c r="T45" s="28">
        <f t="shared" si="2"/>
        <v>0.2588082716618922</v>
      </c>
      <c r="U45" s="29">
        <v>328953504.01</v>
      </c>
      <c r="V45" s="29">
        <f t="shared" si="3"/>
        <v>271349271.90700006</v>
      </c>
      <c r="W45" s="29">
        <f t="shared" si="4"/>
        <v>0</v>
      </c>
      <c r="X45" s="22">
        <f t="shared" si="5"/>
        <v>348327622.516</v>
      </c>
      <c r="Y45" s="31">
        <v>221907848.783</v>
      </c>
      <c r="Z45" s="32">
        <f t="shared" si="6"/>
        <v>0.5696949180766643</v>
      </c>
      <c r="AA45" s="32">
        <f t="shared" si="7"/>
        <v>0.8278421200986726</v>
      </c>
      <c r="AB45" s="34">
        <f t="shared" si="12"/>
        <v>45</v>
      </c>
      <c r="AC45" s="34">
        <f t="shared" si="13"/>
        <v>53</v>
      </c>
      <c r="AD45" s="36">
        <f t="shared" si="8"/>
        <v>0</v>
      </c>
      <c r="AE45" s="35">
        <f t="shared" si="9"/>
        <v>0.32300007343292236</v>
      </c>
      <c r="AF45" s="35">
        <f t="shared" si="10"/>
        <v>0</v>
      </c>
      <c r="AG45" s="35">
        <f t="shared" si="11"/>
        <v>7.450580596923828E-08</v>
      </c>
      <c r="AH45" s="35">
        <f>Y45-'[1]Tien 12T-2016'!U46</f>
        <v>0</v>
      </c>
      <c r="AI45" s="32"/>
    </row>
    <row r="46" spans="1:35" s="11" customFormat="1" ht="20.25" customHeight="1">
      <c r="A46" s="14">
        <v>32</v>
      </c>
      <c r="B46" s="13" t="str">
        <f>'[2]Tien 11T-2017'!B48</f>
        <v>Khánh Hòa</v>
      </c>
      <c r="C46" s="27">
        <f>'[2]Tien 11T-2017'!C48</f>
        <v>1905835429.902</v>
      </c>
      <c r="D46" s="27">
        <v>1240298453.289</v>
      </c>
      <c r="E46" s="27">
        <v>665536976.6129999</v>
      </c>
      <c r="F46" s="27">
        <f>'[2]Tien 11T-2017'!F48</f>
        <v>17639971.685</v>
      </c>
      <c r="G46" s="27">
        <f>'[2]Tien 11T-2017'!G48</f>
        <v>263163266.012</v>
      </c>
      <c r="H46" s="27">
        <f>'[2]Tien 11T-2017'!H48</f>
        <v>1888195458.217</v>
      </c>
      <c r="I46" s="27">
        <f>'[2]Tien 11T-2017'!I48</f>
        <v>1135391798.763</v>
      </c>
      <c r="J46" s="27">
        <f>'[2]Tien 11T-2017'!J48</f>
        <v>567816250.151</v>
      </c>
      <c r="K46" s="27">
        <f>'[2]Tien 11T-2017'!K48</f>
        <v>95347092.982</v>
      </c>
      <c r="L46" s="27">
        <f>'[2]Tien 11T-2017'!L48</f>
        <v>23515</v>
      </c>
      <c r="M46" s="27">
        <f>'[2]Tien 11T-2017'!M48</f>
        <v>443811310.81799996</v>
      </c>
      <c r="N46" s="27">
        <f>'[2]Tien 11T-2017'!N48</f>
        <v>25860183.964</v>
      </c>
      <c r="O46" s="27">
        <f>'[2]Tien 11T-2017'!O48</f>
        <v>908650.001</v>
      </c>
      <c r="P46" s="27">
        <f>'[2]Tien 11T-2017'!P48</f>
        <v>0</v>
      </c>
      <c r="Q46" s="27">
        <f>'[2]Tien 11T-2017'!Q48</f>
        <v>1624795.847</v>
      </c>
      <c r="R46" s="27">
        <f>'[2]Tien 11T-2017'!R48</f>
        <v>752803659.454</v>
      </c>
      <c r="S46" s="27">
        <f aca="true" t="shared" si="14" ref="S46:S77">M46+N46+O46+P46+Q46+R46</f>
        <v>1225008600.0839999</v>
      </c>
      <c r="T46" s="28">
        <f aca="true" t="shared" si="15" ref="T46:T77">(J46+K46+L46)/I46</f>
        <v>0.5841039708544105</v>
      </c>
      <c r="U46" s="29">
        <v>1240298453.289</v>
      </c>
      <c r="V46" s="29">
        <f aca="true" t="shared" si="16" ref="V46:V77">C46-U46</f>
        <v>665536976.6129999</v>
      </c>
      <c r="W46" s="29">
        <f aca="true" t="shared" si="17" ref="W46:W77">D46-U46</f>
        <v>0</v>
      </c>
      <c r="X46" s="22">
        <f aca="true" t="shared" si="18" ref="X46:X77">M46+N46+O46+P46+Q46</f>
        <v>472204940.62999994</v>
      </c>
      <c r="Y46" s="31">
        <v>422981516.04600006</v>
      </c>
      <c r="Z46" s="32">
        <f aca="true" t="shared" si="19" ref="Z46:Z77">(X46-Y46)/Y46</f>
        <v>0.11637251916853673</v>
      </c>
      <c r="AA46" s="32">
        <f aca="true" t="shared" si="20" ref="AA46:AA77">I46/H46</f>
        <v>0.601310523135744</v>
      </c>
      <c r="AB46" s="34">
        <f t="shared" si="12"/>
        <v>16</v>
      </c>
      <c r="AC46" s="34">
        <f t="shared" si="13"/>
        <v>7</v>
      </c>
      <c r="AD46" s="36">
        <f aca="true" t="shared" si="21" ref="AD46:AD77">C46-D46-E46</f>
        <v>0</v>
      </c>
      <c r="AE46" s="35">
        <f aca="true" t="shared" si="22" ref="AE46:AE77">C46-F46-H46</f>
        <v>0</v>
      </c>
      <c r="AF46" s="35">
        <f aca="true" t="shared" si="23" ref="AF46:AF77">H46-I46-R46</f>
        <v>0</v>
      </c>
      <c r="AG46" s="35">
        <f aca="true" t="shared" si="24" ref="AG46:AG77">I46-J46-K46-L46-M46-N46-O46-P46-Q46</f>
        <v>3.4458935260772705E-08</v>
      </c>
      <c r="AH46" s="35">
        <f>Y46-'[1]Tien 12T-2016'!U49</f>
        <v>0</v>
      </c>
      <c r="AI46" s="32"/>
    </row>
    <row r="47" spans="1:35" s="11" customFormat="1" ht="20.25" customHeight="1">
      <c r="A47" s="12">
        <v>33</v>
      </c>
      <c r="B47" s="13" t="str">
        <f>'[2]Tien 11T-2017'!B46</f>
        <v>Kiên Giang</v>
      </c>
      <c r="C47" s="27">
        <f>'[2]Tien 11T-2017'!C46</f>
        <v>1914633659</v>
      </c>
      <c r="D47" s="27">
        <v>990583142</v>
      </c>
      <c r="E47" s="27">
        <v>924050517</v>
      </c>
      <c r="F47" s="27">
        <f>'[2]Tien 11T-2017'!F46</f>
        <v>114459468</v>
      </c>
      <c r="G47" s="27">
        <f>'[2]Tien 11T-2017'!G46</f>
        <v>66463</v>
      </c>
      <c r="H47" s="27">
        <f>'[2]Tien 11T-2017'!H46</f>
        <v>1800174191</v>
      </c>
      <c r="I47" s="27">
        <f>'[2]Tien 11T-2017'!I46</f>
        <v>1459354458</v>
      </c>
      <c r="J47" s="27">
        <f>'[2]Tien 11T-2017'!J46</f>
        <v>409838794</v>
      </c>
      <c r="K47" s="27">
        <f>'[2]Tien 11T-2017'!K46</f>
        <v>76003530</v>
      </c>
      <c r="L47" s="27">
        <f>'[2]Tien 11T-2017'!L46</f>
        <v>45210</v>
      </c>
      <c r="M47" s="27">
        <f>'[2]Tien 11T-2017'!M46</f>
        <v>918371525</v>
      </c>
      <c r="N47" s="27">
        <f>'[2]Tien 11T-2017'!N46</f>
        <v>37352494</v>
      </c>
      <c r="O47" s="27">
        <f>'[2]Tien 11T-2017'!O46</f>
        <v>15332183</v>
      </c>
      <c r="P47" s="27">
        <f>'[2]Tien 11T-2017'!P46</f>
        <v>557992</v>
      </c>
      <c r="Q47" s="27">
        <f>'[2]Tien 11T-2017'!Q46</f>
        <v>1852730</v>
      </c>
      <c r="R47" s="27">
        <f>'[2]Tien 11T-2017'!R46</f>
        <v>340819733</v>
      </c>
      <c r="S47" s="27">
        <f t="shared" si="14"/>
        <v>1314286657</v>
      </c>
      <c r="T47" s="28">
        <f t="shared" si="15"/>
        <v>0.3329468939752264</v>
      </c>
      <c r="U47" s="29">
        <v>990583142</v>
      </c>
      <c r="V47" s="29">
        <f t="shared" si="16"/>
        <v>924050517</v>
      </c>
      <c r="W47" s="29">
        <f t="shared" si="17"/>
        <v>0</v>
      </c>
      <c r="X47" s="22">
        <f t="shared" si="18"/>
        <v>973466924</v>
      </c>
      <c r="Y47" s="31">
        <v>737515985</v>
      </c>
      <c r="Z47" s="32">
        <f t="shared" si="19"/>
        <v>0.3199265423379264</v>
      </c>
      <c r="AA47" s="32">
        <f t="shared" si="20"/>
        <v>0.8106740254893477</v>
      </c>
      <c r="AB47" s="34">
        <f aca="true" t="shared" si="25" ref="AB47:AB77">RANK(C47,$C$15:$C$77)</f>
        <v>15</v>
      </c>
      <c r="AC47" s="34">
        <f aca="true" t="shared" si="26" ref="AC47:AC77">RANK(T47,$T$15:$T$77)</f>
        <v>31</v>
      </c>
      <c r="AD47" s="36">
        <f t="shared" si="21"/>
        <v>0</v>
      </c>
      <c r="AE47" s="35">
        <f t="shared" si="22"/>
        <v>0</v>
      </c>
      <c r="AF47" s="35">
        <f t="shared" si="23"/>
        <v>0</v>
      </c>
      <c r="AG47" s="35">
        <f t="shared" si="24"/>
        <v>0</v>
      </c>
      <c r="AH47" s="35">
        <f>Y47-'[1]Tien 12T-2016'!U47</f>
        <v>0</v>
      </c>
      <c r="AI47" s="32"/>
    </row>
    <row r="48" spans="1:35" s="11" customFormat="1" ht="20.25" customHeight="1">
      <c r="A48" s="14">
        <v>34</v>
      </c>
      <c r="B48" s="13" t="str">
        <f>'[2]Tien 11T-2017'!B47</f>
        <v>Kon Tum</v>
      </c>
      <c r="C48" s="27">
        <f>'[2]Tien 11T-2017'!C47</f>
        <v>734522571.1270001</v>
      </c>
      <c r="D48" s="27">
        <v>471642812.69200003</v>
      </c>
      <c r="E48" s="27">
        <v>262879758.43500006</v>
      </c>
      <c r="F48" s="27">
        <f>'[2]Tien 11T-2017'!F47</f>
        <v>37968941.57000001</v>
      </c>
      <c r="G48" s="27">
        <f>'[2]Tien 11T-2017'!G47</f>
        <v>116179723.72299999</v>
      </c>
      <c r="H48" s="27">
        <f>'[2]Tien 11T-2017'!H47</f>
        <v>696553629.5570002</v>
      </c>
      <c r="I48" s="27">
        <f>'[2]Tien 11T-2017'!I47</f>
        <v>294560360.98200005</v>
      </c>
      <c r="J48" s="27">
        <f>'[2]Tien 11T-2017'!J47</f>
        <v>70818658.38999999</v>
      </c>
      <c r="K48" s="27">
        <f>'[2]Tien 11T-2017'!K47</f>
        <v>22369270.994</v>
      </c>
      <c r="L48" s="27">
        <f>'[2]Tien 11T-2017'!L47</f>
        <v>21114.34</v>
      </c>
      <c r="M48" s="27">
        <f>'[2]Tien 11T-2017'!M47</f>
        <v>188048159.421</v>
      </c>
      <c r="N48" s="27">
        <f>'[2]Tien 11T-2017'!N47</f>
        <v>13293768.837000001</v>
      </c>
      <c r="O48" s="27">
        <f>'[2]Tien 11T-2017'!O47</f>
        <v>9389</v>
      </c>
      <c r="P48" s="27">
        <f>'[2]Tien 11T-2017'!P47</f>
        <v>0</v>
      </c>
      <c r="Q48" s="27">
        <f>'[2]Tien 11T-2017'!Q47</f>
        <v>0</v>
      </c>
      <c r="R48" s="27">
        <f>'[2]Tien 11T-2017'!R47</f>
        <v>401993268.57500005</v>
      </c>
      <c r="S48" s="27">
        <f t="shared" si="14"/>
        <v>603344585.8330001</v>
      </c>
      <c r="T48" s="28">
        <f t="shared" si="15"/>
        <v>0.3164344428872281</v>
      </c>
      <c r="U48" s="29">
        <v>471642812.69200003</v>
      </c>
      <c r="V48" s="29">
        <f t="shared" si="16"/>
        <v>262879758.43500006</v>
      </c>
      <c r="W48" s="29">
        <f t="shared" si="17"/>
        <v>0</v>
      </c>
      <c r="X48" s="22">
        <f t="shared" si="18"/>
        <v>201351317.25800002</v>
      </c>
      <c r="Y48" s="31">
        <v>132764447.57700002</v>
      </c>
      <c r="Z48" s="32">
        <f t="shared" si="19"/>
        <v>0.5166056947679561</v>
      </c>
      <c r="AA48" s="32">
        <f t="shared" si="20"/>
        <v>0.4228825297620471</v>
      </c>
      <c r="AB48" s="34">
        <f t="shared" si="25"/>
        <v>36</v>
      </c>
      <c r="AC48" s="34">
        <f t="shared" si="26"/>
        <v>38</v>
      </c>
      <c r="AD48" s="36">
        <f t="shared" si="21"/>
        <v>0</v>
      </c>
      <c r="AE48" s="35">
        <f t="shared" si="22"/>
        <v>0</v>
      </c>
      <c r="AF48" s="35">
        <f t="shared" si="23"/>
        <v>0</v>
      </c>
      <c r="AG48" s="35">
        <f t="shared" si="24"/>
        <v>7.078051567077637E-08</v>
      </c>
      <c r="AH48" s="35">
        <f>Y48-'[1]Tien 12T-2016'!U48</f>
        <v>0</v>
      </c>
      <c r="AI48" s="32"/>
    </row>
    <row r="49" spans="1:35" s="11" customFormat="1" ht="20.25" customHeight="1">
      <c r="A49" s="12">
        <v>35</v>
      </c>
      <c r="B49" s="13" t="str">
        <f>'[2]Tien 11T-2017'!B49</f>
        <v>Lai Châu</v>
      </c>
      <c r="C49" s="27">
        <f>'[2]Tien 11T-2017'!C49</f>
        <v>39324032</v>
      </c>
      <c r="D49" s="27">
        <v>12137441</v>
      </c>
      <c r="E49" s="27">
        <v>27186591</v>
      </c>
      <c r="F49" s="27">
        <f>'[2]Tien 11T-2017'!F49</f>
        <v>1766224</v>
      </c>
      <c r="G49" s="27">
        <f>'[2]Tien 11T-2017'!G49</f>
        <v>0</v>
      </c>
      <c r="H49" s="27">
        <f>'[2]Tien 11T-2017'!H49</f>
        <v>37557808</v>
      </c>
      <c r="I49" s="27">
        <f>'[2]Tien 11T-2017'!I49</f>
        <v>15538585</v>
      </c>
      <c r="J49" s="27">
        <f>'[2]Tien 11T-2017'!J49</f>
        <v>10048037</v>
      </c>
      <c r="K49" s="27">
        <f>'[2]Tien 11T-2017'!K49</f>
        <v>471541</v>
      </c>
      <c r="L49" s="27">
        <f>'[2]Tien 11T-2017'!L49</f>
        <v>24662</v>
      </c>
      <c r="M49" s="27">
        <f>'[2]Tien 11T-2017'!M49</f>
        <v>4912046</v>
      </c>
      <c r="N49" s="27">
        <f>'[2]Tien 11T-2017'!N49</f>
        <v>0</v>
      </c>
      <c r="O49" s="27">
        <f>'[2]Tien 11T-2017'!O49</f>
        <v>0</v>
      </c>
      <c r="P49" s="27">
        <f>'[2]Tien 11T-2017'!P49</f>
        <v>0</v>
      </c>
      <c r="Q49" s="27">
        <f>'[2]Tien 11T-2017'!Q49</f>
        <v>82299</v>
      </c>
      <c r="R49" s="27">
        <f>'[2]Tien 11T-2017'!R49</f>
        <v>22019223</v>
      </c>
      <c r="S49" s="27">
        <f t="shared" si="14"/>
        <v>27013568</v>
      </c>
      <c r="T49" s="28">
        <f t="shared" si="15"/>
        <v>0.678584311248418</v>
      </c>
      <c r="U49" s="29">
        <v>12137441</v>
      </c>
      <c r="V49" s="29">
        <f t="shared" si="16"/>
        <v>27186591</v>
      </c>
      <c r="W49" s="29">
        <f t="shared" si="17"/>
        <v>0</v>
      </c>
      <c r="X49" s="22">
        <f t="shared" si="18"/>
        <v>4994345</v>
      </c>
      <c r="Y49" s="31">
        <v>6150219</v>
      </c>
      <c r="Z49" s="32">
        <f t="shared" si="19"/>
        <v>-0.18794029936169754</v>
      </c>
      <c r="AA49" s="32">
        <f t="shared" si="20"/>
        <v>0.41372449105656006</v>
      </c>
      <c r="AB49" s="34">
        <f t="shared" si="25"/>
        <v>63</v>
      </c>
      <c r="AC49" s="34">
        <f t="shared" si="26"/>
        <v>4</v>
      </c>
      <c r="AD49" s="36">
        <f t="shared" si="21"/>
        <v>0</v>
      </c>
      <c r="AE49" s="35">
        <f t="shared" si="22"/>
        <v>0</v>
      </c>
      <c r="AF49" s="35">
        <f t="shared" si="23"/>
        <v>0</v>
      </c>
      <c r="AG49" s="35">
        <f t="shared" si="24"/>
        <v>0</v>
      </c>
      <c r="AH49" s="35">
        <f>Y49-'[1]Tien 12T-2016'!U50</f>
        <v>0</v>
      </c>
      <c r="AI49" s="32"/>
    </row>
    <row r="50" spans="1:35" s="11" customFormat="1" ht="20.25" customHeight="1">
      <c r="A50" s="14">
        <v>36</v>
      </c>
      <c r="B50" s="13" t="str">
        <f>'[2]Tien 11T-2017'!B52</f>
        <v>Lâm Đồng</v>
      </c>
      <c r="C50" s="27">
        <f>'[2]Tien 11T-2017'!C52</f>
        <v>2676415861</v>
      </c>
      <c r="D50" s="27">
        <v>2114010179.0273037</v>
      </c>
      <c r="E50" s="27">
        <v>562405681.9726963</v>
      </c>
      <c r="F50" s="27">
        <f>'[2]Tien 11T-2017'!F52</f>
        <v>15868700</v>
      </c>
      <c r="G50" s="27">
        <f>'[2]Tien 11T-2017'!G52</f>
        <v>0</v>
      </c>
      <c r="H50" s="27">
        <f>'[2]Tien 11T-2017'!H52</f>
        <v>2660547161</v>
      </c>
      <c r="I50" s="27">
        <f>'[2]Tien 11T-2017'!I52</f>
        <v>1066980507</v>
      </c>
      <c r="J50" s="27">
        <f>'[2]Tien 11T-2017'!J52</f>
        <v>310656105</v>
      </c>
      <c r="K50" s="27">
        <f>'[2]Tien 11T-2017'!K52</f>
        <v>124831873</v>
      </c>
      <c r="L50" s="27">
        <f>'[2]Tien 11T-2017'!L52</f>
        <v>82836</v>
      </c>
      <c r="M50" s="27">
        <f>'[2]Tien 11T-2017'!M52</f>
        <v>613753930</v>
      </c>
      <c r="N50" s="27">
        <f>'[2]Tien 11T-2017'!N52</f>
        <v>11623729</v>
      </c>
      <c r="O50" s="27">
        <f>'[2]Tien 11T-2017'!O52</f>
        <v>3854480</v>
      </c>
      <c r="P50" s="27">
        <f>'[2]Tien 11T-2017'!P52</f>
        <v>0</v>
      </c>
      <c r="Q50" s="27">
        <f>'[2]Tien 11T-2017'!Q52</f>
        <v>2177554</v>
      </c>
      <c r="R50" s="27">
        <f>'[2]Tien 11T-2017'!R52</f>
        <v>1593566654</v>
      </c>
      <c r="S50" s="27">
        <f t="shared" si="14"/>
        <v>2224976347</v>
      </c>
      <c r="T50" s="28">
        <f t="shared" si="15"/>
        <v>0.4082275272532228</v>
      </c>
      <c r="U50" s="29">
        <v>2114010179.0273037</v>
      </c>
      <c r="V50" s="29">
        <f t="shared" si="16"/>
        <v>562405681.9726963</v>
      </c>
      <c r="W50" s="29">
        <f t="shared" si="17"/>
        <v>0</v>
      </c>
      <c r="X50" s="22">
        <f t="shared" si="18"/>
        <v>631409693</v>
      </c>
      <c r="Y50" s="31">
        <v>546588085.0273037</v>
      </c>
      <c r="Z50" s="32">
        <f t="shared" si="19"/>
        <v>0.15518378518708328</v>
      </c>
      <c r="AA50" s="32">
        <f t="shared" si="20"/>
        <v>0.4010379979879635</v>
      </c>
      <c r="AB50" s="34">
        <f t="shared" si="25"/>
        <v>10</v>
      </c>
      <c r="AC50" s="34">
        <f t="shared" si="26"/>
        <v>16</v>
      </c>
      <c r="AD50" s="36">
        <f t="shared" si="21"/>
        <v>0</v>
      </c>
      <c r="AE50" s="35">
        <f t="shared" si="22"/>
        <v>0</v>
      </c>
      <c r="AF50" s="35">
        <f t="shared" si="23"/>
        <v>0</v>
      </c>
      <c r="AG50" s="35">
        <f t="shared" si="24"/>
        <v>0</v>
      </c>
      <c r="AH50" s="35">
        <f>Y50-'[1]Tien 12T-2016'!U53</f>
        <v>0</v>
      </c>
      <c r="AI50" s="32"/>
    </row>
    <row r="51" spans="1:35" s="11" customFormat="1" ht="20.25" customHeight="1">
      <c r="A51" s="12">
        <v>37</v>
      </c>
      <c r="B51" s="13" t="str">
        <f>'[2]Tien 11T-2017'!B50</f>
        <v>Lạng Sơn</v>
      </c>
      <c r="C51" s="27">
        <f>'[2]Tien 11T-2017'!C50</f>
        <v>135883312</v>
      </c>
      <c r="D51" s="27">
        <v>56457367</v>
      </c>
      <c r="E51" s="27">
        <v>79425945</v>
      </c>
      <c r="F51" s="27">
        <f>'[2]Tien 11T-2017'!F50</f>
        <v>10082525</v>
      </c>
      <c r="G51" s="27">
        <f>'[2]Tien 11T-2017'!G50</f>
        <v>0</v>
      </c>
      <c r="H51" s="27">
        <f>'[2]Tien 11T-2017'!H50</f>
        <v>125800787</v>
      </c>
      <c r="I51" s="27">
        <f>'[2]Tien 11T-2017'!I50</f>
        <v>73000632</v>
      </c>
      <c r="J51" s="27">
        <f>'[2]Tien 11T-2017'!J50</f>
        <v>29940796</v>
      </c>
      <c r="K51" s="27">
        <f>'[2]Tien 11T-2017'!K50</f>
        <v>2069989</v>
      </c>
      <c r="L51" s="27">
        <f>'[2]Tien 11T-2017'!L50</f>
        <v>304841</v>
      </c>
      <c r="M51" s="27">
        <f>'[2]Tien 11T-2017'!M50</f>
        <v>31263123</v>
      </c>
      <c r="N51" s="27">
        <f>'[2]Tien 11T-2017'!N50</f>
        <v>9366564</v>
      </c>
      <c r="O51" s="27">
        <f>'[2]Tien 11T-2017'!O50</f>
        <v>31957</v>
      </c>
      <c r="P51" s="27">
        <f>'[2]Tien 11T-2017'!P50</f>
        <v>0</v>
      </c>
      <c r="Q51" s="27">
        <f>'[2]Tien 11T-2017'!Q50</f>
        <v>23362</v>
      </c>
      <c r="R51" s="27">
        <f>'[2]Tien 11T-2017'!R50</f>
        <v>52800155</v>
      </c>
      <c r="S51" s="27">
        <f t="shared" si="14"/>
        <v>93485161</v>
      </c>
      <c r="T51" s="28">
        <f t="shared" si="15"/>
        <v>0.442675975736758</v>
      </c>
      <c r="U51" s="29">
        <v>56457367</v>
      </c>
      <c r="V51" s="29">
        <f t="shared" si="16"/>
        <v>79425945</v>
      </c>
      <c r="W51" s="29">
        <f t="shared" si="17"/>
        <v>0</v>
      </c>
      <c r="X51" s="22">
        <f t="shared" si="18"/>
        <v>40685006</v>
      </c>
      <c r="Y51" s="31">
        <v>11872940</v>
      </c>
      <c r="Z51" s="32">
        <f t="shared" si="19"/>
        <v>2.426700210731293</v>
      </c>
      <c r="AA51" s="32">
        <f t="shared" si="20"/>
        <v>0.5802875621119922</v>
      </c>
      <c r="AB51" s="34">
        <f t="shared" si="25"/>
        <v>57</v>
      </c>
      <c r="AC51" s="34">
        <f t="shared" si="26"/>
        <v>11</v>
      </c>
      <c r="AD51" s="36">
        <f t="shared" si="21"/>
        <v>0</v>
      </c>
      <c r="AE51" s="35">
        <f t="shared" si="22"/>
        <v>0</v>
      </c>
      <c r="AF51" s="35">
        <f t="shared" si="23"/>
        <v>0</v>
      </c>
      <c r="AG51" s="35">
        <f t="shared" si="24"/>
        <v>0</v>
      </c>
      <c r="AH51" s="35">
        <f>Y51-'[1]Tien 12T-2016'!U51</f>
        <v>0</v>
      </c>
      <c r="AI51" s="32"/>
    </row>
    <row r="52" spans="1:35" s="11" customFormat="1" ht="20.25" customHeight="1">
      <c r="A52" s="14">
        <v>38</v>
      </c>
      <c r="B52" s="13" t="str">
        <f>'[2]Tien 11T-2017'!B51</f>
        <v>Lào Cai</v>
      </c>
      <c r="C52" s="27">
        <f>'[2]Tien 11T-2017'!C51</f>
        <v>113023474</v>
      </c>
      <c r="D52" s="27">
        <v>62586113</v>
      </c>
      <c r="E52" s="27">
        <v>50437361</v>
      </c>
      <c r="F52" s="27">
        <f>'[2]Tien 11T-2017'!F51</f>
        <v>862713</v>
      </c>
      <c r="G52" s="27">
        <f>'[2]Tien 11T-2017'!G51</f>
        <v>21525879</v>
      </c>
      <c r="H52" s="27">
        <f>'[2]Tien 11T-2017'!H51</f>
        <v>112160761</v>
      </c>
      <c r="I52" s="27">
        <f>'[2]Tien 11T-2017'!I51</f>
        <v>79600238</v>
      </c>
      <c r="J52" s="27">
        <f>'[2]Tien 11T-2017'!J51</f>
        <v>31455251</v>
      </c>
      <c r="K52" s="27">
        <f>'[2]Tien 11T-2017'!K51</f>
        <v>15731617</v>
      </c>
      <c r="L52" s="27">
        <f>'[2]Tien 11T-2017'!L51</f>
        <v>161953</v>
      </c>
      <c r="M52" s="27">
        <f>'[2]Tien 11T-2017'!M51</f>
        <v>32068312</v>
      </c>
      <c r="N52" s="27">
        <f>'[2]Tien 11T-2017'!N51</f>
        <v>32865</v>
      </c>
      <c r="O52" s="27">
        <f>'[2]Tien 11T-2017'!O51</f>
        <v>0</v>
      </c>
      <c r="P52" s="27">
        <f>'[2]Tien 11T-2017'!P51</f>
        <v>0</v>
      </c>
      <c r="Q52" s="27">
        <f>'[2]Tien 11T-2017'!Q51</f>
        <v>150240</v>
      </c>
      <c r="R52" s="27">
        <f>'[2]Tien 11T-2017'!R51</f>
        <v>32560523</v>
      </c>
      <c r="S52" s="27">
        <f t="shared" si="14"/>
        <v>64811940</v>
      </c>
      <c r="T52" s="28">
        <f t="shared" si="15"/>
        <v>0.594832656153616</v>
      </c>
      <c r="U52" s="29">
        <v>62586113</v>
      </c>
      <c r="V52" s="29">
        <f t="shared" si="16"/>
        <v>50437361</v>
      </c>
      <c r="W52" s="29">
        <f t="shared" si="17"/>
        <v>0</v>
      </c>
      <c r="X52" s="22">
        <f t="shared" si="18"/>
        <v>32251417</v>
      </c>
      <c r="Y52" s="31">
        <v>42233471</v>
      </c>
      <c r="Z52" s="32">
        <f t="shared" si="19"/>
        <v>-0.23635409933509846</v>
      </c>
      <c r="AA52" s="32">
        <f t="shared" si="20"/>
        <v>0.7096977346649779</v>
      </c>
      <c r="AB52" s="34">
        <f t="shared" si="25"/>
        <v>59</v>
      </c>
      <c r="AC52" s="34">
        <f t="shared" si="26"/>
        <v>6</v>
      </c>
      <c r="AD52" s="36">
        <f t="shared" si="21"/>
        <v>0</v>
      </c>
      <c r="AE52" s="35">
        <f t="shared" si="22"/>
        <v>0</v>
      </c>
      <c r="AF52" s="35">
        <f t="shared" si="23"/>
        <v>0</v>
      </c>
      <c r="AG52" s="35">
        <f t="shared" si="24"/>
        <v>0</v>
      </c>
      <c r="AH52" s="35">
        <f>Y52-'[1]Tien 12T-2016'!U52</f>
        <v>0</v>
      </c>
      <c r="AI52" s="32"/>
    </row>
    <row r="53" spans="1:35" s="11" customFormat="1" ht="20.25" customHeight="1">
      <c r="A53" s="12">
        <v>39</v>
      </c>
      <c r="B53" s="13" t="str">
        <f>'[2]Tien 11T-2017'!B53</f>
        <v>Long An</v>
      </c>
      <c r="C53" s="27">
        <f>'[2]Tien 11T-2017'!C53</f>
        <v>5239788782</v>
      </c>
      <c r="D53" s="27">
        <v>3022423771</v>
      </c>
      <c r="E53" s="27">
        <v>2217365011</v>
      </c>
      <c r="F53" s="27">
        <f>'[2]Tien 11T-2017'!F53</f>
        <v>178218124</v>
      </c>
      <c r="G53" s="27">
        <f>'[2]Tien 11T-2017'!G53</f>
        <v>1194123224</v>
      </c>
      <c r="H53" s="27">
        <f>'[2]Tien 11T-2017'!H53</f>
        <v>5061570658</v>
      </c>
      <c r="I53" s="27">
        <f>'[2]Tien 11T-2017'!I53</f>
        <v>3044391295</v>
      </c>
      <c r="J53" s="27">
        <f>'[2]Tien 11T-2017'!J53</f>
        <v>691889144</v>
      </c>
      <c r="K53" s="27">
        <f>'[2]Tien 11T-2017'!K53</f>
        <v>387854273</v>
      </c>
      <c r="L53" s="27">
        <f>'[2]Tien 11T-2017'!L53</f>
        <v>107859</v>
      </c>
      <c r="M53" s="27">
        <f>'[2]Tien 11T-2017'!M53</f>
        <v>1795272004</v>
      </c>
      <c r="N53" s="27">
        <f>'[2]Tien 11T-2017'!N53</f>
        <v>149770104</v>
      </c>
      <c r="O53" s="27">
        <f>'[2]Tien 11T-2017'!O53</f>
        <v>13420596</v>
      </c>
      <c r="P53" s="27">
        <f>'[2]Tien 11T-2017'!P53</f>
        <v>0</v>
      </c>
      <c r="Q53" s="27">
        <f>'[2]Tien 11T-2017'!Q53</f>
        <v>6077315</v>
      </c>
      <c r="R53" s="27">
        <f>'[2]Tien 11T-2017'!R53</f>
        <v>2017179363</v>
      </c>
      <c r="S53" s="27">
        <f t="shared" si="14"/>
        <v>3981719382</v>
      </c>
      <c r="T53" s="28">
        <f t="shared" si="15"/>
        <v>0.3547018669293626</v>
      </c>
      <c r="U53" s="29">
        <v>3022423771</v>
      </c>
      <c r="V53" s="29">
        <f t="shared" si="16"/>
        <v>2217365011</v>
      </c>
      <c r="W53" s="29">
        <f t="shared" si="17"/>
        <v>0</v>
      </c>
      <c r="X53" s="22">
        <f t="shared" si="18"/>
        <v>1964540019</v>
      </c>
      <c r="Y53" s="31">
        <v>1716493545</v>
      </c>
      <c r="Z53" s="32">
        <f t="shared" si="19"/>
        <v>0.1445076648977436</v>
      </c>
      <c r="AA53" s="32">
        <f t="shared" si="20"/>
        <v>0.6014716578515459</v>
      </c>
      <c r="AB53" s="34">
        <f t="shared" si="25"/>
        <v>4</v>
      </c>
      <c r="AC53" s="34">
        <f t="shared" si="26"/>
        <v>27</v>
      </c>
      <c r="AD53" s="36">
        <f t="shared" si="21"/>
        <v>0</v>
      </c>
      <c r="AE53" s="35">
        <f t="shared" si="22"/>
        <v>0</v>
      </c>
      <c r="AF53" s="35">
        <f t="shared" si="23"/>
        <v>0</v>
      </c>
      <c r="AG53" s="35">
        <f t="shared" si="24"/>
        <v>0</v>
      </c>
      <c r="AH53" s="35">
        <f>Y53-'[1]Tien 12T-2016'!U54</f>
        <v>0</v>
      </c>
      <c r="AI53" s="32"/>
    </row>
    <row r="54" spans="1:35" s="11" customFormat="1" ht="20.25" customHeight="1">
      <c r="A54" s="14">
        <v>40</v>
      </c>
      <c r="B54" s="13" t="str">
        <f>'[2]Tien 11T-2017'!B54</f>
        <v>Nam Định</v>
      </c>
      <c r="C54" s="27">
        <f>'[2]Tien 11T-2017'!C54</f>
        <v>469813929</v>
      </c>
      <c r="D54" s="27">
        <v>246736197</v>
      </c>
      <c r="E54" s="27">
        <v>223077732</v>
      </c>
      <c r="F54" s="27">
        <f>'[2]Tien 11T-2017'!F54</f>
        <v>68861966</v>
      </c>
      <c r="G54" s="27">
        <f>'[2]Tien 11T-2017'!G54</f>
        <v>0</v>
      </c>
      <c r="H54" s="27">
        <f>'[2]Tien 11T-2017'!H54</f>
        <v>400951963</v>
      </c>
      <c r="I54" s="27">
        <f>'[2]Tien 11T-2017'!I54</f>
        <v>181780510</v>
      </c>
      <c r="J54" s="27">
        <f>'[2]Tien 11T-2017'!J54</f>
        <v>41668933</v>
      </c>
      <c r="K54" s="27">
        <f>'[2]Tien 11T-2017'!K54</f>
        <v>53869507</v>
      </c>
      <c r="L54" s="27">
        <f>'[2]Tien 11T-2017'!L54</f>
        <v>208257</v>
      </c>
      <c r="M54" s="27">
        <f>'[2]Tien 11T-2017'!M54</f>
        <v>74948182</v>
      </c>
      <c r="N54" s="27">
        <f>'[2]Tien 11T-2017'!N54</f>
        <v>2369059</v>
      </c>
      <c r="O54" s="27">
        <f>'[2]Tien 11T-2017'!O54</f>
        <v>4219321</v>
      </c>
      <c r="P54" s="27">
        <f>'[2]Tien 11T-2017'!P54</f>
        <v>0</v>
      </c>
      <c r="Q54" s="27">
        <f>'[2]Tien 11T-2017'!Q54</f>
        <v>4497251</v>
      </c>
      <c r="R54" s="27">
        <f>'[2]Tien 11T-2017'!R54</f>
        <v>219171453</v>
      </c>
      <c r="S54" s="27">
        <f t="shared" si="14"/>
        <v>305205266</v>
      </c>
      <c r="T54" s="28">
        <f t="shared" si="15"/>
        <v>0.5267159664146613</v>
      </c>
      <c r="U54" s="29">
        <v>246736197</v>
      </c>
      <c r="V54" s="29">
        <f t="shared" si="16"/>
        <v>223077732</v>
      </c>
      <c r="W54" s="29">
        <f t="shared" si="17"/>
        <v>0</v>
      </c>
      <c r="X54" s="22">
        <f t="shared" si="18"/>
        <v>86033813</v>
      </c>
      <c r="Y54" s="31">
        <v>71957147</v>
      </c>
      <c r="Z54" s="32">
        <f t="shared" si="19"/>
        <v>0.19562568260245225</v>
      </c>
      <c r="AA54" s="32">
        <f t="shared" si="20"/>
        <v>0.4533722908846315</v>
      </c>
      <c r="AB54" s="34">
        <f t="shared" si="25"/>
        <v>47</v>
      </c>
      <c r="AC54" s="34">
        <f t="shared" si="26"/>
        <v>9</v>
      </c>
      <c r="AD54" s="36">
        <f t="shared" si="21"/>
        <v>0</v>
      </c>
      <c r="AE54" s="35">
        <f t="shared" si="22"/>
        <v>0</v>
      </c>
      <c r="AF54" s="35">
        <f t="shared" si="23"/>
        <v>0</v>
      </c>
      <c r="AG54" s="35">
        <f t="shared" si="24"/>
        <v>0</v>
      </c>
      <c r="AH54" s="35">
        <f>Y54-'[1]Tien 12T-2016'!U55</f>
        <v>0</v>
      </c>
      <c r="AI54" s="32"/>
    </row>
    <row r="55" spans="1:35" s="11" customFormat="1" ht="20.25" customHeight="1">
      <c r="A55" s="12">
        <v>41</v>
      </c>
      <c r="B55" s="13" t="str">
        <f>'[2]Tien 11T-2017'!B57</f>
        <v>Nghệ An</v>
      </c>
      <c r="C55" s="27">
        <f>'[2]Tien 11T-2017'!C57</f>
        <v>883613408.3630002</v>
      </c>
      <c r="D55" s="27">
        <v>463398973.20210993</v>
      </c>
      <c r="E55" s="27">
        <v>420214435.1608902</v>
      </c>
      <c r="F55" s="27">
        <f>'[2]Tien 11T-2017'!F57</f>
        <v>22050722.902</v>
      </c>
      <c r="G55" s="27">
        <f>'[2]Tien 11T-2017'!G57</f>
        <v>0</v>
      </c>
      <c r="H55" s="27">
        <f>'[2]Tien 11T-2017'!H57</f>
        <v>861562685.461</v>
      </c>
      <c r="I55" s="27">
        <f>'[2]Tien 11T-2017'!I57</f>
        <v>571533245.1729999</v>
      </c>
      <c r="J55" s="27">
        <f>'[2]Tien 11T-2017'!J57</f>
        <v>172827879.565</v>
      </c>
      <c r="K55" s="27">
        <f>'[2]Tien 11T-2017'!K57</f>
        <v>113113852.314</v>
      </c>
      <c r="L55" s="27">
        <f>'[2]Tien 11T-2017'!L57</f>
        <v>213469.5</v>
      </c>
      <c r="M55" s="27">
        <f>'[2]Tien 11T-2017'!M57</f>
        <v>280718997.2910001</v>
      </c>
      <c r="N55" s="27">
        <f>'[2]Tien 11T-2017'!N57</f>
        <v>2720162</v>
      </c>
      <c r="O55" s="27">
        <f>'[2]Tien 11T-2017'!O57</f>
        <v>760772</v>
      </c>
      <c r="P55" s="27">
        <f>'[2]Tien 11T-2017'!P57</f>
        <v>0</v>
      </c>
      <c r="Q55" s="27">
        <f>'[2]Tien 11T-2017'!Q57</f>
        <v>1178112.503</v>
      </c>
      <c r="R55" s="27">
        <f>'[2]Tien 11T-2017'!R57</f>
        <v>290029440.2879999</v>
      </c>
      <c r="S55" s="27">
        <f t="shared" si="14"/>
        <v>575407484.082</v>
      </c>
      <c r="T55" s="28">
        <f t="shared" si="15"/>
        <v>0.500679888345572</v>
      </c>
      <c r="U55" s="29">
        <v>463398973.20210993</v>
      </c>
      <c r="V55" s="29">
        <f t="shared" si="16"/>
        <v>420214435.1608902</v>
      </c>
      <c r="W55" s="29">
        <f t="shared" si="17"/>
        <v>0</v>
      </c>
      <c r="X55" s="22">
        <f t="shared" si="18"/>
        <v>285378043.79400015</v>
      </c>
      <c r="Y55" s="31">
        <v>284155741.05310994</v>
      </c>
      <c r="Z55" s="32">
        <f t="shared" si="19"/>
        <v>0.004301524003563072</v>
      </c>
      <c r="AA55" s="32">
        <f t="shared" si="20"/>
        <v>0.6633681504755364</v>
      </c>
      <c r="AB55" s="34">
        <f t="shared" si="25"/>
        <v>31</v>
      </c>
      <c r="AC55" s="34">
        <f t="shared" si="26"/>
        <v>10</v>
      </c>
      <c r="AD55" s="36">
        <f t="shared" si="21"/>
        <v>0</v>
      </c>
      <c r="AE55" s="35">
        <f t="shared" si="22"/>
        <v>0</v>
      </c>
      <c r="AF55" s="35">
        <f t="shared" si="23"/>
        <v>0</v>
      </c>
      <c r="AG55" s="35">
        <f t="shared" si="24"/>
        <v>-2.7706846594810486E-07</v>
      </c>
      <c r="AH55" s="35">
        <f>Y55-'[1]Tien 12T-2016'!U58</f>
        <v>0</v>
      </c>
      <c r="AI55" s="32"/>
    </row>
    <row r="56" spans="1:35" s="11" customFormat="1" ht="20.25" customHeight="1">
      <c r="A56" s="14">
        <v>42</v>
      </c>
      <c r="B56" s="13" t="str">
        <f>'[2]Tien 11T-2017'!B55</f>
        <v>Ninh Bình</v>
      </c>
      <c r="C56" s="27">
        <f>'[2]Tien 11T-2017'!C55</f>
        <v>627560685.484</v>
      </c>
      <c r="D56" s="27">
        <v>266241792.93199998</v>
      </c>
      <c r="E56" s="27">
        <v>361318892.552</v>
      </c>
      <c r="F56" s="27">
        <f>'[2]Tien 11T-2017'!F55</f>
        <v>66108734</v>
      </c>
      <c r="G56" s="27">
        <f>'[2]Tien 11T-2017'!G55</f>
        <v>69352996</v>
      </c>
      <c r="H56" s="27">
        <f>'[2]Tien 11T-2017'!H55</f>
        <v>561451951.13</v>
      </c>
      <c r="I56" s="27">
        <f>'[2]Tien 11T-2017'!I55</f>
        <v>497432955.13</v>
      </c>
      <c r="J56" s="27">
        <f>'[2]Tien 11T-2017'!J55</f>
        <v>120065467.7</v>
      </c>
      <c r="K56" s="27">
        <f>'[2]Tien 11T-2017'!K55</f>
        <v>40606598</v>
      </c>
      <c r="L56" s="27">
        <f>'[2]Tien 11T-2017'!L55</f>
        <v>7200</v>
      </c>
      <c r="M56" s="27">
        <f>'[2]Tien 11T-2017'!M55</f>
        <v>326904054.43</v>
      </c>
      <c r="N56" s="27">
        <f>'[2]Tien 11T-2017'!N55</f>
        <v>183338</v>
      </c>
      <c r="O56" s="27">
        <f>'[2]Tien 11T-2017'!O55</f>
        <v>0</v>
      </c>
      <c r="P56" s="27">
        <f>'[2]Tien 11T-2017'!P55</f>
        <v>0</v>
      </c>
      <c r="Q56" s="27">
        <f>'[2]Tien 11T-2017'!Q55</f>
        <v>9666297</v>
      </c>
      <c r="R56" s="27">
        <f>'[2]Tien 11T-2017'!R55</f>
        <v>64018996</v>
      </c>
      <c r="S56" s="27">
        <f t="shared" si="14"/>
        <v>400772685.43</v>
      </c>
      <c r="T56" s="28">
        <f t="shared" si="15"/>
        <v>0.32301692930257864</v>
      </c>
      <c r="U56" s="29">
        <v>266241792.93199998</v>
      </c>
      <c r="V56" s="29">
        <f t="shared" si="16"/>
        <v>361318892.552</v>
      </c>
      <c r="W56" s="29">
        <f t="shared" si="17"/>
        <v>0</v>
      </c>
      <c r="X56" s="22">
        <f t="shared" si="18"/>
        <v>336753689.43</v>
      </c>
      <c r="Y56" s="31">
        <v>233904798.66099998</v>
      </c>
      <c r="Z56" s="32">
        <f t="shared" si="19"/>
        <v>0.43970406489205766</v>
      </c>
      <c r="AA56" s="32">
        <f t="shared" si="20"/>
        <v>0.8859760022720504</v>
      </c>
      <c r="AB56" s="34">
        <f t="shared" si="25"/>
        <v>43</v>
      </c>
      <c r="AC56" s="34">
        <f t="shared" si="26"/>
        <v>34</v>
      </c>
      <c r="AD56" s="36">
        <f t="shared" si="21"/>
        <v>0</v>
      </c>
      <c r="AE56" s="35">
        <f t="shared" si="22"/>
        <v>0.3539999723434448</v>
      </c>
      <c r="AF56" s="35">
        <f t="shared" si="23"/>
        <v>0</v>
      </c>
      <c r="AG56" s="35">
        <f t="shared" si="24"/>
        <v>0</v>
      </c>
      <c r="AH56" s="35">
        <f>Y56-'[1]Tien 12T-2016'!U56</f>
        <v>0</v>
      </c>
      <c r="AI56" s="32"/>
    </row>
    <row r="57" spans="1:35" s="11" customFormat="1" ht="20.25" customHeight="1">
      <c r="A57" s="12">
        <v>43</v>
      </c>
      <c r="B57" s="13" t="str">
        <f>'[2]Tien 11T-2017'!B56</f>
        <v>Ninh Thuận</v>
      </c>
      <c r="C57" s="27">
        <f>'[2]Tien 11T-2017'!C56</f>
        <v>399665009.674</v>
      </c>
      <c r="D57" s="27">
        <v>213607651</v>
      </c>
      <c r="E57" s="27">
        <v>186057358.67400002</v>
      </c>
      <c r="F57" s="27">
        <f>'[2]Tien 11T-2017'!F56</f>
        <v>5861506</v>
      </c>
      <c r="G57" s="27">
        <f>'[2]Tien 11T-2017'!G56</f>
        <v>0</v>
      </c>
      <c r="H57" s="27">
        <f>'[2]Tien 11T-2017'!H56</f>
        <v>393803503.674</v>
      </c>
      <c r="I57" s="27">
        <f>'[2]Tien 11T-2017'!I56</f>
        <v>313761913.50699997</v>
      </c>
      <c r="J57" s="27">
        <f>'[2]Tien 11T-2017'!J56</f>
        <v>55599313.007</v>
      </c>
      <c r="K57" s="27">
        <f>'[2]Tien 11T-2017'!K56</f>
        <v>71391275</v>
      </c>
      <c r="L57" s="27">
        <f>'[2]Tien 11T-2017'!L56</f>
        <v>59898</v>
      </c>
      <c r="M57" s="27">
        <f>'[2]Tien 11T-2017'!M56</f>
        <v>177906021.5</v>
      </c>
      <c r="N57" s="27">
        <f>'[2]Tien 11T-2017'!N56</f>
        <v>8790839</v>
      </c>
      <c r="O57" s="27">
        <f>'[2]Tien 11T-2017'!O56</f>
        <v>13817</v>
      </c>
      <c r="P57" s="27">
        <f>'[2]Tien 11T-2017'!P56</f>
        <v>0</v>
      </c>
      <c r="Q57" s="27">
        <f>'[2]Tien 11T-2017'!Q56</f>
        <v>750</v>
      </c>
      <c r="R57" s="27">
        <f>'[2]Tien 11T-2017'!R56</f>
        <v>80041590.167</v>
      </c>
      <c r="S57" s="27">
        <f t="shared" si="14"/>
        <v>266753017.667</v>
      </c>
      <c r="T57" s="28">
        <f t="shared" si="15"/>
        <v>0.4049264124728304</v>
      </c>
      <c r="U57" s="29">
        <v>213607651</v>
      </c>
      <c r="V57" s="29">
        <f t="shared" si="16"/>
        <v>186057358.67400002</v>
      </c>
      <c r="W57" s="29">
        <f t="shared" si="17"/>
        <v>0</v>
      </c>
      <c r="X57" s="22">
        <f t="shared" si="18"/>
        <v>186711427.5</v>
      </c>
      <c r="Y57" s="31">
        <v>105480463</v>
      </c>
      <c r="Z57" s="32">
        <f t="shared" si="19"/>
        <v>0.7701043604634159</v>
      </c>
      <c r="AA57" s="32">
        <f t="shared" si="20"/>
        <v>0.7967473894461325</v>
      </c>
      <c r="AB57" s="34">
        <f t="shared" si="25"/>
        <v>50</v>
      </c>
      <c r="AC57" s="34">
        <f t="shared" si="26"/>
        <v>17</v>
      </c>
      <c r="AD57" s="36">
        <f t="shared" si="21"/>
        <v>0</v>
      </c>
      <c r="AE57" s="35">
        <f t="shared" si="22"/>
        <v>0</v>
      </c>
      <c r="AF57" s="35">
        <f t="shared" si="23"/>
        <v>0</v>
      </c>
      <c r="AG57" s="35">
        <f t="shared" si="24"/>
        <v>-2.9802322387695312E-08</v>
      </c>
      <c r="AH57" s="35">
        <f>Y57-'[1]Tien 12T-2016'!U57</f>
        <v>0</v>
      </c>
      <c r="AI57" s="32"/>
    </row>
    <row r="58" spans="1:35" s="11" customFormat="1" ht="20.25" customHeight="1">
      <c r="A58" s="14">
        <v>44</v>
      </c>
      <c r="B58" s="13" t="str">
        <f>'[2]Tien 11T-2017'!B58</f>
        <v>Phú Thọ</v>
      </c>
      <c r="C58" s="27">
        <f>'[2]Tien 11T-2017'!C58</f>
        <v>588444515.139</v>
      </c>
      <c r="D58" s="27">
        <v>382753923.892</v>
      </c>
      <c r="E58" s="27">
        <v>205690591.24700004</v>
      </c>
      <c r="F58" s="27">
        <f>'[2]Tien 11T-2017'!F58</f>
        <v>43521221.692</v>
      </c>
      <c r="G58" s="27">
        <f>'[2]Tien 11T-2017'!G58</f>
        <v>3622759</v>
      </c>
      <c r="H58" s="27">
        <f>'[2]Tien 11T-2017'!H58</f>
        <v>544923293.447</v>
      </c>
      <c r="I58" s="27">
        <f>'[2]Tien 11T-2017'!I58</f>
        <v>274558878.49399996</v>
      </c>
      <c r="J58" s="27">
        <f>'[2]Tien 11T-2017'!J58</f>
        <v>68643384.76900001</v>
      </c>
      <c r="K58" s="27">
        <f>'[2]Tien 11T-2017'!K58</f>
        <v>18717327.148000002</v>
      </c>
      <c r="L58" s="27">
        <f>'[2]Tien 11T-2017'!L58</f>
        <v>43194</v>
      </c>
      <c r="M58" s="27">
        <f>'[2]Tien 11T-2017'!M58</f>
        <v>154098300.445</v>
      </c>
      <c r="N58" s="27">
        <f>'[2]Tien 11T-2017'!N58</f>
        <v>15026236</v>
      </c>
      <c r="O58" s="27">
        <f>'[2]Tien 11T-2017'!O58</f>
        <v>18015586.132</v>
      </c>
      <c r="P58" s="27">
        <f>'[2]Tien 11T-2017'!P58</f>
        <v>0</v>
      </c>
      <c r="Q58" s="27">
        <f>'[2]Tien 11T-2017'!Q58</f>
        <v>14850</v>
      </c>
      <c r="R58" s="27">
        <f>'[2]Tien 11T-2017'!R58</f>
        <v>270364414.95300007</v>
      </c>
      <c r="S58" s="27">
        <f t="shared" si="14"/>
        <v>457519387.5300001</v>
      </c>
      <c r="T58" s="28">
        <f t="shared" si="15"/>
        <v>0.3183430322720745</v>
      </c>
      <c r="U58" s="29">
        <v>382753923.892</v>
      </c>
      <c r="V58" s="29">
        <f t="shared" si="16"/>
        <v>205690591.24700004</v>
      </c>
      <c r="W58" s="29">
        <f t="shared" si="17"/>
        <v>0</v>
      </c>
      <c r="X58" s="22">
        <f t="shared" si="18"/>
        <v>187154972.577</v>
      </c>
      <c r="Y58" s="31">
        <v>188578903.58600003</v>
      </c>
      <c r="Z58" s="32">
        <f t="shared" si="19"/>
        <v>-0.007550849972731228</v>
      </c>
      <c r="AA58" s="32">
        <f t="shared" si="20"/>
        <v>0.5038486733742534</v>
      </c>
      <c r="AB58" s="34">
        <f t="shared" si="25"/>
        <v>46</v>
      </c>
      <c r="AC58" s="34">
        <f t="shared" si="26"/>
        <v>36</v>
      </c>
      <c r="AD58" s="36">
        <f t="shared" si="21"/>
        <v>0</v>
      </c>
      <c r="AE58" s="35">
        <f t="shared" si="22"/>
        <v>0</v>
      </c>
      <c r="AF58" s="35">
        <f t="shared" si="23"/>
        <v>0</v>
      </c>
      <c r="AG58" s="35">
        <f t="shared" si="24"/>
        <v>-2.9802322387695312E-08</v>
      </c>
      <c r="AH58" s="35">
        <f>Y58-'[1]Tien 12T-2016'!U59</f>
        <v>0</v>
      </c>
      <c r="AI58" s="32"/>
    </row>
    <row r="59" spans="1:35" s="11" customFormat="1" ht="20.25" customHeight="1">
      <c r="A59" s="12">
        <v>45</v>
      </c>
      <c r="B59" s="13" t="str">
        <f>'[2]Tien 11T-2017'!B59</f>
        <v>Phú Yên</v>
      </c>
      <c r="C59" s="27">
        <f>'[2]Tien 11T-2017'!C59</f>
        <v>695442552.5</v>
      </c>
      <c r="D59" s="27">
        <v>224477936</v>
      </c>
      <c r="E59" s="27">
        <v>470964616.5</v>
      </c>
      <c r="F59" s="27">
        <f>'[2]Tien 11T-2017'!F59</f>
        <v>329999457</v>
      </c>
      <c r="G59" s="27">
        <f>'[2]Tien 11T-2017'!G59</f>
        <v>0</v>
      </c>
      <c r="H59" s="27">
        <f>'[2]Tien 11T-2017'!H59</f>
        <v>365443095.5</v>
      </c>
      <c r="I59" s="27">
        <f>'[2]Tien 11T-2017'!I59</f>
        <v>251910553.5</v>
      </c>
      <c r="J59" s="27">
        <f>'[2]Tien 11T-2017'!J59</f>
        <v>57918760</v>
      </c>
      <c r="K59" s="27">
        <f>'[2]Tien 11T-2017'!K59</f>
        <v>34227023.5</v>
      </c>
      <c r="L59" s="27">
        <f>'[2]Tien 11T-2017'!L59</f>
        <v>41039</v>
      </c>
      <c r="M59" s="27">
        <f>'[2]Tien 11T-2017'!M59</f>
        <v>136379231</v>
      </c>
      <c r="N59" s="27">
        <f>'[2]Tien 11T-2017'!N59</f>
        <v>22013037</v>
      </c>
      <c r="O59" s="27">
        <f>'[2]Tien 11T-2017'!O59</f>
        <v>0</v>
      </c>
      <c r="P59" s="27">
        <f>'[2]Tien 11T-2017'!P59</f>
        <v>0</v>
      </c>
      <c r="Q59" s="27">
        <f>'[2]Tien 11T-2017'!Q59</f>
        <v>1331463</v>
      </c>
      <c r="R59" s="27">
        <f>'[2]Tien 11T-2017'!R59</f>
        <v>113532542</v>
      </c>
      <c r="S59" s="27">
        <f t="shared" si="14"/>
        <v>273256273</v>
      </c>
      <c r="T59" s="28">
        <f t="shared" si="15"/>
        <v>0.36595061707091203</v>
      </c>
      <c r="U59" s="29">
        <v>224477936</v>
      </c>
      <c r="V59" s="29">
        <f t="shared" si="16"/>
        <v>470964616.5</v>
      </c>
      <c r="W59" s="29">
        <f t="shared" si="17"/>
        <v>0</v>
      </c>
      <c r="X59" s="22">
        <f t="shared" si="18"/>
        <v>159723731</v>
      </c>
      <c r="Y59" s="31">
        <v>141317662</v>
      </c>
      <c r="Z59" s="32">
        <f t="shared" si="19"/>
        <v>0.1302460622367217</v>
      </c>
      <c r="AA59" s="32">
        <f t="shared" si="20"/>
        <v>0.689329081878905</v>
      </c>
      <c r="AB59" s="34">
        <f t="shared" si="25"/>
        <v>38</v>
      </c>
      <c r="AC59" s="34">
        <f t="shared" si="26"/>
        <v>25</v>
      </c>
      <c r="AD59" s="36">
        <f t="shared" si="21"/>
        <v>0</v>
      </c>
      <c r="AE59" s="35">
        <f t="shared" si="22"/>
        <v>0</v>
      </c>
      <c r="AF59" s="35">
        <f t="shared" si="23"/>
        <v>0</v>
      </c>
      <c r="AG59" s="35">
        <f t="shared" si="24"/>
        <v>0</v>
      </c>
      <c r="AH59" s="35">
        <f>Y59-'[1]Tien 12T-2016'!U60</f>
        <v>0</v>
      </c>
      <c r="AI59" s="32"/>
    </row>
    <row r="60" spans="1:35" s="11" customFormat="1" ht="20.25" customHeight="1">
      <c r="A60" s="14">
        <v>46</v>
      </c>
      <c r="B60" s="13" t="str">
        <f>'[2]Tien 11T-2017'!B60</f>
        <v>Quảng Bình</v>
      </c>
      <c r="C60" s="27">
        <f>'[2]Tien 11T-2017'!C60</f>
        <v>448228079</v>
      </c>
      <c r="D60" s="27">
        <v>226163340</v>
      </c>
      <c r="E60" s="27">
        <v>222064739</v>
      </c>
      <c r="F60" s="27">
        <f>'[2]Tien 11T-2017'!F60</f>
        <v>51684499</v>
      </c>
      <c r="G60" s="27">
        <f>'[2]Tien 11T-2017'!G60</f>
        <v>0</v>
      </c>
      <c r="H60" s="27">
        <f>'[2]Tien 11T-2017'!H60</f>
        <v>396543580</v>
      </c>
      <c r="I60" s="27">
        <f>'[2]Tien 11T-2017'!I60</f>
        <v>151365595</v>
      </c>
      <c r="J60" s="27">
        <f>'[2]Tien 11T-2017'!J60</f>
        <v>41149047</v>
      </c>
      <c r="K60" s="27">
        <f>'[2]Tien 11T-2017'!K60</f>
        <v>13246454</v>
      </c>
      <c r="L60" s="27">
        <f>'[2]Tien 11T-2017'!L60</f>
        <v>63695</v>
      </c>
      <c r="M60" s="27">
        <f>'[2]Tien 11T-2017'!M60</f>
        <v>95203626</v>
      </c>
      <c r="N60" s="27">
        <f>'[2]Tien 11T-2017'!N60</f>
        <v>240194</v>
      </c>
      <c r="O60" s="27">
        <f>'[2]Tien 11T-2017'!O60</f>
        <v>1</v>
      </c>
      <c r="P60" s="27">
        <f>'[2]Tien 11T-2017'!P60</f>
        <v>0</v>
      </c>
      <c r="Q60" s="27">
        <f>'[2]Tien 11T-2017'!Q60</f>
        <v>1462578</v>
      </c>
      <c r="R60" s="27">
        <f>'[2]Tien 11T-2017'!R60</f>
        <v>245177985</v>
      </c>
      <c r="S60" s="27">
        <f t="shared" si="14"/>
        <v>342084384</v>
      </c>
      <c r="T60" s="28">
        <f t="shared" si="15"/>
        <v>0.35978582847707236</v>
      </c>
      <c r="U60" s="29">
        <v>226163340</v>
      </c>
      <c r="V60" s="29">
        <f t="shared" si="16"/>
        <v>222064739</v>
      </c>
      <c r="W60" s="29">
        <f t="shared" si="17"/>
        <v>0</v>
      </c>
      <c r="X60" s="22">
        <f t="shared" si="18"/>
        <v>96906399</v>
      </c>
      <c r="Y60" s="31">
        <v>86299126</v>
      </c>
      <c r="Z60" s="32">
        <f t="shared" si="19"/>
        <v>0.12291286704340436</v>
      </c>
      <c r="AA60" s="32">
        <f t="shared" si="20"/>
        <v>0.3817123832896248</v>
      </c>
      <c r="AB60" s="34">
        <f t="shared" si="25"/>
        <v>49</v>
      </c>
      <c r="AC60" s="34">
        <f t="shared" si="26"/>
        <v>26</v>
      </c>
      <c r="AD60" s="36">
        <f t="shared" si="21"/>
        <v>0</v>
      </c>
      <c r="AE60" s="35">
        <f t="shared" si="22"/>
        <v>0</v>
      </c>
      <c r="AF60" s="35">
        <f t="shared" si="23"/>
        <v>0</v>
      </c>
      <c r="AG60" s="35">
        <f t="shared" si="24"/>
        <v>0</v>
      </c>
      <c r="AH60" s="35">
        <f>Y60-'[1]Tien 12T-2016'!U61</f>
        <v>0</v>
      </c>
      <c r="AI60" s="32"/>
    </row>
    <row r="61" spans="1:35" s="11" customFormat="1" ht="20.25" customHeight="1">
      <c r="A61" s="12">
        <v>47</v>
      </c>
      <c r="B61" s="13" t="str">
        <f>'[2]Tien 11T-2017'!B61</f>
        <v>Quảng Nam</v>
      </c>
      <c r="C61" s="27">
        <f>'[2]Tien 11T-2017'!C61</f>
        <v>2084928277.588</v>
      </c>
      <c r="D61" s="27">
        <v>1029272596.042</v>
      </c>
      <c r="E61" s="27">
        <v>1055655681.546</v>
      </c>
      <c r="F61" s="27">
        <f>'[2]Tien 11T-2017'!F61</f>
        <v>35355866</v>
      </c>
      <c r="G61" s="27">
        <f>'[2]Tien 11T-2017'!G61</f>
        <v>64195305</v>
      </c>
      <c r="H61" s="27">
        <f>'[2]Tien 11T-2017'!H61</f>
        <v>2049572411.588</v>
      </c>
      <c r="I61" s="27">
        <f>'[2]Tien 11T-2017'!I61</f>
        <v>1462784911.747</v>
      </c>
      <c r="J61" s="27">
        <f>'[2]Tien 11T-2017'!J61</f>
        <v>216104575.134</v>
      </c>
      <c r="K61" s="27">
        <f>'[2]Tien 11T-2017'!K61</f>
        <v>124820223.8</v>
      </c>
      <c r="L61" s="27">
        <f>'[2]Tien 11T-2017'!L61</f>
        <v>20105</v>
      </c>
      <c r="M61" s="27">
        <f>'[2]Tien 11T-2017'!M61</f>
        <v>1108545103.665</v>
      </c>
      <c r="N61" s="27">
        <f>'[2]Tien 11T-2017'!N61</f>
        <v>5058206</v>
      </c>
      <c r="O61" s="27">
        <f>'[2]Tien 11T-2017'!O61</f>
        <v>1</v>
      </c>
      <c r="P61" s="27">
        <f>'[2]Tien 11T-2017'!P61</f>
        <v>0</v>
      </c>
      <c r="Q61" s="27">
        <f>'[2]Tien 11T-2017'!Q61</f>
        <v>8236697.148</v>
      </c>
      <c r="R61" s="27">
        <f>'[2]Tien 11T-2017'!R61</f>
        <v>586787499.8410001</v>
      </c>
      <c r="S61" s="27">
        <f t="shared" si="14"/>
        <v>1708627507.654</v>
      </c>
      <c r="T61" s="28">
        <f t="shared" si="15"/>
        <v>0.23307931411926477</v>
      </c>
      <c r="U61" s="29">
        <v>1029272596.042</v>
      </c>
      <c r="V61" s="29">
        <f t="shared" si="16"/>
        <v>1055655681.546</v>
      </c>
      <c r="W61" s="29">
        <f t="shared" si="17"/>
        <v>0</v>
      </c>
      <c r="X61" s="22">
        <f t="shared" si="18"/>
        <v>1121840007.813</v>
      </c>
      <c r="Y61" s="31">
        <v>340592259.1820001</v>
      </c>
      <c r="Z61" s="32">
        <f t="shared" si="19"/>
        <v>2.293791851016583</v>
      </c>
      <c r="AA61" s="32">
        <f t="shared" si="20"/>
        <v>0.7137024793447724</v>
      </c>
      <c r="AB61" s="34">
        <f t="shared" si="25"/>
        <v>13</v>
      </c>
      <c r="AC61" s="34">
        <f t="shared" si="26"/>
        <v>57</v>
      </c>
      <c r="AD61" s="36">
        <f t="shared" si="21"/>
        <v>0</v>
      </c>
      <c r="AE61" s="35">
        <f t="shared" si="22"/>
        <v>0</v>
      </c>
      <c r="AF61" s="35">
        <f t="shared" si="23"/>
        <v>0</v>
      </c>
      <c r="AG61" s="35">
        <f t="shared" si="24"/>
        <v>0</v>
      </c>
      <c r="AH61" s="35">
        <f>Y61-'[1]Tien 12T-2016'!U62</f>
        <v>0</v>
      </c>
      <c r="AI61" s="32"/>
    </row>
    <row r="62" spans="1:35" s="11" customFormat="1" ht="20.25" customHeight="1">
      <c r="A62" s="14">
        <v>48</v>
      </c>
      <c r="B62" s="13" t="str">
        <f>'[2]Tien 11T-2017'!B63</f>
        <v>Quảng Ngãi</v>
      </c>
      <c r="C62" s="27">
        <f>'[2]Tien 11T-2017'!C63</f>
        <v>833647620</v>
      </c>
      <c r="D62" s="27">
        <v>558944137</v>
      </c>
      <c r="E62" s="27">
        <v>274703483</v>
      </c>
      <c r="F62" s="27">
        <f>'[2]Tien 11T-2017'!F63</f>
        <v>42515771</v>
      </c>
      <c r="G62" s="27">
        <f>'[2]Tien 11T-2017'!G63</f>
        <v>0</v>
      </c>
      <c r="H62" s="27">
        <f>'[2]Tien 11T-2017'!H63</f>
        <v>791131849</v>
      </c>
      <c r="I62" s="27">
        <f>'[2]Tien 11T-2017'!I63</f>
        <v>612446819</v>
      </c>
      <c r="J62" s="27">
        <f>'[2]Tien 11T-2017'!J63</f>
        <v>98207542</v>
      </c>
      <c r="K62" s="27">
        <f>'[2]Tien 11T-2017'!K63</f>
        <v>13433047</v>
      </c>
      <c r="L62" s="27">
        <f>'[2]Tien 11T-2017'!L63</f>
        <v>3630</v>
      </c>
      <c r="M62" s="27">
        <f>'[2]Tien 11T-2017'!M63</f>
        <v>459468825</v>
      </c>
      <c r="N62" s="27">
        <f>'[2]Tien 11T-2017'!N63</f>
        <v>38813978</v>
      </c>
      <c r="O62" s="27">
        <f>'[2]Tien 11T-2017'!O63</f>
        <v>2436935</v>
      </c>
      <c r="P62" s="27">
        <f>'[2]Tien 11T-2017'!P63</f>
        <v>0</v>
      </c>
      <c r="Q62" s="27">
        <f>'[2]Tien 11T-2017'!Q63</f>
        <v>82862</v>
      </c>
      <c r="R62" s="27">
        <f>'[2]Tien 11T-2017'!R63</f>
        <v>178685030</v>
      </c>
      <c r="S62" s="27">
        <f t="shared" si="14"/>
        <v>679487630</v>
      </c>
      <c r="T62" s="28">
        <f t="shared" si="15"/>
        <v>0.18229210363487902</v>
      </c>
      <c r="U62" s="29">
        <v>558944137</v>
      </c>
      <c r="V62" s="29">
        <f t="shared" si="16"/>
        <v>274703483</v>
      </c>
      <c r="W62" s="29">
        <f t="shared" si="17"/>
        <v>0</v>
      </c>
      <c r="X62" s="22">
        <f t="shared" si="18"/>
        <v>500802600</v>
      </c>
      <c r="Y62" s="31">
        <v>376747689</v>
      </c>
      <c r="Z62" s="32">
        <f t="shared" si="19"/>
        <v>0.32927849226966327</v>
      </c>
      <c r="AA62" s="32">
        <f t="shared" si="20"/>
        <v>0.7741400119008481</v>
      </c>
      <c r="AB62" s="34">
        <f t="shared" si="25"/>
        <v>32</v>
      </c>
      <c r="AC62" s="34">
        <f t="shared" si="26"/>
        <v>61</v>
      </c>
      <c r="AD62" s="36">
        <f t="shared" si="21"/>
        <v>0</v>
      </c>
      <c r="AE62" s="35">
        <f t="shared" si="22"/>
        <v>0</v>
      </c>
      <c r="AF62" s="35">
        <f t="shared" si="23"/>
        <v>0</v>
      </c>
      <c r="AG62" s="35">
        <f t="shared" si="24"/>
        <v>0</v>
      </c>
      <c r="AH62" s="35">
        <f>Y62-'[1]Tien 12T-2016'!U64</f>
        <v>0</v>
      </c>
      <c r="AI62" s="32"/>
    </row>
    <row r="63" spans="1:35" s="11" customFormat="1" ht="20.25" customHeight="1">
      <c r="A63" s="12">
        <v>49</v>
      </c>
      <c r="B63" s="13" t="str">
        <f>'[2]Tien 11T-2017'!B62</f>
        <v>Quảng Ninh</v>
      </c>
      <c r="C63" s="27">
        <f>'[2]Tien 11T-2017'!C62</f>
        <v>1568722218.646</v>
      </c>
      <c r="D63" s="27">
        <v>909633127.8</v>
      </c>
      <c r="E63" s="27">
        <v>659089090.846</v>
      </c>
      <c r="F63" s="27">
        <f>'[2]Tien 11T-2017'!F62</f>
        <v>59595459</v>
      </c>
      <c r="G63" s="27">
        <f>'[2]Tien 11T-2017'!G62</f>
        <v>10213823</v>
      </c>
      <c r="H63" s="27">
        <f>'[2]Tien 11T-2017'!H62</f>
        <v>1509126759.646</v>
      </c>
      <c r="I63" s="27">
        <f>'[2]Tien 11T-2017'!I62</f>
        <v>955078096</v>
      </c>
      <c r="J63" s="27">
        <f>'[2]Tien 11T-2017'!J62</f>
        <v>271872496</v>
      </c>
      <c r="K63" s="27">
        <f>'[2]Tien 11T-2017'!K62</f>
        <v>34865329</v>
      </c>
      <c r="L63" s="27">
        <f>'[2]Tien 11T-2017'!L62</f>
        <v>300862</v>
      </c>
      <c r="M63" s="27">
        <f>'[2]Tien 11T-2017'!M62</f>
        <v>642794851</v>
      </c>
      <c r="N63" s="27">
        <f>'[2]Tien 11T-2017'!N62</f>
        <v>2471095</v>
      </c>
      <c r="O63" s="27">
        <f>'[2]Tien 11T-2017'!O62</f>
        <v>2773463</v>
      </c>
      <c r="P63" s="27">
        <f>'[2]Tien 11T-2017'!P62</f>
        <v>0</v>
      </c>
      <c r="Q63" s="27">
        <f>'[2]Tien 11T-2017'!Q62</f>
        <v>0</v>
      </c>
      <c r="R63" s="27">
        <f>'[2]Tien 11T-2017'!R62</f>
        <v>554048663.646</v>
      </c>
      <c r="S63" s="27">
        <f t="shared" si="14"/>
        <v>1202088072.646</v>
      </c>
      <c r="T63" s="28">
        <f t="shared" si="15"/>
        <v>0.32148018919700994</v>
      </c>
      <c r="U63" s="29">
        <v>909633127.8</v>
      </c>
      <c r="V63" s="29">
        <f t="shared" si="16"/>
        <v>659089090.846</v>
      </c>
      <c r="W63" s="29">
        <f t="shared" si="17"/>
        <v>0</v>
      </c>
      <c r="X63" s="22">
        <f t="shared" si="18"/>
        <v>648039409</v>
      </c>
      <c r="Y63" s="31">
        <v>461529475.8</v>
      </c>
      <c r="Z63" s="32">
        <f t="shared" si="19"/>
        <v>0.4041127229776816</v>
      </c>
      <c r="AA63" s="32">
        <f t="shared" si="20"/>
        <v>0.6328680410014301</v>
      </c>
      <c r="AB63" s="34">
        <f t="shared" si="25"/>
        <v>19</v>
      </c>
      <c r="AC63" s="34">
        <f t="shared" si="26"/>
        <v>35</v>
      </c>
      <c r="AD63" s="36">
        <f t="shared" si="21"/>
        <v>0</v>
      </c>
      <c r="AE63" s="35">
        <f t="shared" si="22"/>
        <v>0</v>
      </c>
      <c r="AF63" s="35">
        <f t="shared" si="23"/>
        <v>0</v>
      </c>
      <c r="AG63" s="35">
        <f t="shared" si="24"/>
        <v>0</v>
      </c>
      <c r="AH63" s="35">
        <f>Y63-'[1]Tien 12T-2016'!U63</f>
        <v>0</v>
      </c>
      <c r="AI63" s="32"/>
    </row>
    <row r="64" spans="1:35" s="11" customFormat="1" ht="20.25" customHeight="1">
      <c r="A64" s="14">
        <v>50</v>
      </c>
      <c r="B64" s="13" t="str">
        <f>'[2]Tien 11T-2017'!B64</f>
        <v>Quảng Trị</v>
      </c>
      <c r="C64" s="27">
        <f>'[2]Tien 11T-2017'!C64</f>
        <v>251693683</v>
      </c>
      <c r="D64" s="27">
        <v>171122895</v>
      </c>
      <c r="E64" s="27">
        <v>80570788</v>
      </c>
      <c r="F64" s="27">
        <f>'[2]Tien 11T-2017'!F64</f>
        <v>5182676</v>
      </c>
      <c r="G64" s="27">
        <f>'[2]Tien 11T-2017'!G64</f>
        <v>0</v>
      </c>
      <c r="H64" s="27">
        <f>'[2]Tien 11T-2017'!H64</f>
        <v>246511007</v>
      </c>
      <c r="I64" s="27">
        <f>'[2]Tien 11T-2017'!I64</f>
        <v>83696795</v>
      </c>
      <c r="J64" s="27">
        <f>'[2]Tien 11T-2017'!J64</f>
        <v>31177644</v>
      </c>
      <c r="K64" s="27">
        <f>'[2]Tien 11T-2017'!K64</f>
        <v>4683307</v>
      </c>
      <c r="L64" s="27">
        <f>'[2]Tien 11T-2017'!L64</f>
        <v>0</v>
      </c>
      <c r="M64" s="27">
        <f>'[2]Tien 11T-2017'!M64</f>
        <v>40362691</v>
      </c>
      <c r="N64" s="27">
        <f>'[2]Tien 11T-2017'!N64</f>
        <v>4994285</v>
      </c>
      <c r="O64" s="27">
        <f>'[2]Tien 11T-2017'!O64</f>
        <v>2477068</v>
      </c>
      <c r="P64" s="27">
        <f>'[2]Tien 11T-2017'!P64</f>
        <v>0</v>
      </c>
      <c r="Q64" s="27">
        <f>'[2]Tien 11T-2017'!Q64</f>
        <v>1800</v>
      </c>
      <c r="R64" s="27">
        <f>'[2]Tien 11T-2017'!R64</f>
        <v>162814212</v>
      </c>
      <c r="S64" s="27">
        <f t="shared" si="14"/>
        <v>210650056</v>
      </c>
      <c r="T64" s="28">
        <f t="shared" si="15"/>
        <v>0.4284626549917473</v>
      </c>
      <c r="U64" s="29">
        <v>171122895</v>
      </c>
      <c r="V64" s="29">
        <f t="shared" si="16"/>
        <v>80570788</v>
      </c>
      <c r="W64" s="29">
        <f t="shared" si="17"/>
        <v>0</v>
      </c>
      <c r="X64" s="22">
        <f t="shared" si="18"/>
        <v>47835844</v>
      </c>
      <c r="Y64" s="31">
        <v>58119394</v>
      </c>
      <c r="Z64" s="32">
        <f t="shared" si="19"/>
        <v>-0.17693835555133283</v>
      </c>
      <c r="AA64" s="32">
        <f t="shared" si="20"/>
        <v>0.3395255896220488</v>
      </c>
      <c r="AB64" s="34">
        <f t="shared" si="25"/>
        <v>51</v>
      </c>
      <c r="AC64" s="34">
        <f t="shared" si="26"/>
        <v>14</v>
      </c>
      <c r="AD64" s="36">
        <f t="shared" si="21"/>
        <v>0</v>
      </c>
      <c r="AE64" s="35">
        <f t="shared" si="22"/>
        <v>0</v>
      </c>
      <c r="AF64" s="35">
        <f t="shared" si="23"/>
        <v>0</v>
      </c>
      <c r="AG64" s="35">
        <f t="shared" si="24"/>
        <v>0</v>
      </c>
      <c r="AH64" s="35">
        <f>Y64-'[1]Tien 12T-2016'!U65</f>
        <v>0</v>
      </c>
      <c r="AI64" s="32"/>
    </row>
    <row r="65" spans="1:35" s="11" customFormat="1" ht="20.25" customHeight="1">
      <c r="A65" s="12">
        <v>51</v>
      </c>
      <c r="B65" s="13" t="str">
        <f>'[2]Tien 11T-2017'!B65</f>
        <v>Sóc Trăng</v>
      </c>
      <c r="C65" s="27">
        <f>'[2]Tien 11T-2017'!C65</f>
        <v>1294773678</v>
      </c>
      <c r="D65" s="27">
        <v>847589793</v>
      </c>
      <c r="E65" s="27">
        <v>447183885</v>
      </c>
      <c r="F65" s="27">
        <f>'[2]Tien 11T-2017'!F65</f>
        <v>93959433</v>
      </c>
      <c r="G65" s="27">
        <f>'[2]Tien 11T-2017'!G65</f>
        <v>88453234</v>
      </c>
      <c r="H65" s="27">
        <f>'[2]Tien 11T-2017'!H65</f>
        <v>1200814245</v>
      </c>
      <c r="I65" s="27">
        <f>'[2]Tien 11T-2017'!I65</f>
        <v>1028165468</v>
      </c>
      <c r="J65" s="27">
        <f>'[2]Tien 11T-2017'!J65</f>
        <v>141430149</v>
      </c>
      <c r="K65" s="27">
        <f>'[2]Tien 11T-2017'!K65</f>
        <v>146962579</v>
      </c>
      <c r="L65" s="27">
        <f>'[2]Tien 11T-2017'!L65</f>
        <v>8531</v>
      </c>
      <c r="M65" s="27">
        <f>'[2]Tien 11T-2017'!M65</f>
        <v>710829487</v>
      </c>
      <c r="N65" s="27">
        <f>'[2]Tien 11T-2017'!N65</f>
        <v>10553635</v>
      </c>
      <c r="O65" s="27">
        <f>'[2]Tien 11T-2017'!O65</f>
        <v>17246831</v>
      </c>
      <c r="P65" s="27">
        <f>'[2]Tien 11T-2017'!P65</f>
        <v>0</v>
      </c>
      <c r="Q65" s="27">
        <f>'[2]Tien 11T-2017'!Q65</f>
        <v>1134256</v>
      </c>
      <c r="R65" s="27">
        <f>'[2]Tien 11T-2017'!R65</f>
        <v>172648777</v>
      </c>
      <c r="S65" s="27">
        <f t="shared" si="14"/>
        <v>912412986</v>
      </c>
      <c r="T65" s="28">
        <f t="shared" si="15"/>
        <v>0.28050082207195853</v>
      </c>
      <c r="U65" s="29">
        <v>847589793</v>
      </c>
      <c r="V65" s="29">
        <f t="shared" si="16"/>
        <v>447183885</v>
      </c>
      <c r="W65" s="29">
        <f t="shared" si="17"/>
        <v>0</v>
      </c>
      <c r="X65" s="22">
        <f t="shared" si="18"/>
        <v>739764209</v>
      </c>
      <c r="Y65" s="31">
        <v>752898264</v>
      </c>
      <c r="Z65" s="32">
        <f t="shared" si="19"/>
        <v>-0.017444661022621245</v>
      </c>
      <c r="AA65" s="32">
        <f t="shared" si="20"/>
        <v>0.8562235768613821</v>
      </c>
      <c r="AB65" s="34">
        <f t="shared" si="25"/>
        <v>25</v>
      </c>
      <c r="AC65" s="34">
        <f t="shared" si="26"/>
        <v>47</v>
      </c>
      <c r="AD65" s="36">
        <f t="shared" si="21"/>
        <v>0</v>
      </c>
      <c r="AE65" s="35">
        <f t="shared" si="22"/>
        <v>0</v>
      </c>
      <c r="AF65" s="35">
        <f t="shared" si="23"/>
        <v>0</v>
      </c>
      <c r="AG65" s="35">
        <f t="shared" si="24"/>
        <v>0</v>
      </c>
      <c r="AH65" s="35">
        <f>Y65-'[1]Tien 12T-2016'!U66</f>
        <v>0</v>
      </c>
      <c r="AI65" s="32"/>
    </row>
    <row r="66" spans="1:35" s="11" customFormat="1" ht="20.25" customHeight="1">
      <c r="A66" s="14">
        <v>52</v>
      </c>
      <c r="B66" s="13" t="str">
        <f>'[2]Tien 11T-2017'!B66</f>
        <v>Sơn La</v>
      </c>
      <c r="C66" s="27">
        <f>'[2]Tien 11T-2017'!C66</f>
        <v>236080715</v>
      </c>
      <c r="D66" s="27">
        <v>139033245</v>
      </c>
      <c r="E66" s="27">
        <v>97047470</v>
      </c>
      <c r="F66" s="27">
        <f>'[2]Tien 11T-2017'!F66</f>
        <v>6158256</v>
      </c>
      <c r="G66" s="27">
        <f>'[2]Tien 11T-2017'!G66</f>
        <v>32586680</v>
      </c>
      <c r="H66" s="27">
        <f>'[2]Tien 11T-2017'!H66</f>
        <v>229922459</v>
      </c>
      <c r="I66" s="27">
        <f>'[2]Tien 11T-2017'!I66</f>
        <v>179149031</v>
      </c>
      <c r="J66" s="27">
        <f>'[2]Tien 11T-2017'!J66</f>
        <v>22035665</v>
      </c>
      <c r="K66" s="27">
        <f>'[2]Tien 11T-2017'!K66</f>
        <v>23912125</v>
      </c>
      <c r="L66" s="27">
        <f>'[2]Tien 11T-2017'!L66</f>
        <v>439567</v>
      </c>
      <c r="M66" s="27">
        <f>'[2]Tien 11T-2017'!M66</f>
        <v>120323759</v>
      </c>
      <c r="N66" s="27">
        <f>'[2]Tien 11T-2017'!N66</f>
        <v>12173500</v>
      </c>
      <c r="O66" s="27">
        <f>'[2]Tien 11T-2017'!O66</f>
        <v>25027</v>
      </c>
      <c r="P66" s="27">
        <f>'[2]Tien 11T-2017'!P66</f>
        <v>0</v>
      </c>
      <c r="Q66" s="27">
        <f>'[2]Tien 11T-2017'!Q66</f>
        <v>239388</v>
      </c>
      <c r="R66" s="27">
        <f>'[2]Tien 11T-2017'!R66</f>
        <v>50773428</v>
      </c>
      <c r="S66" s="27">
        <f t="shared" si="14"/>
        <v>183535102</v>
      </c>
      <c r="T66" s="28">
        <f t="shared" si="15"/>
        <v>0.25893166567001974</v>
      </c>
      <c r="U66" s="29">
        <v>139033245</v>
      </c>
      <c r="V66" s="29">
        <f t="shared" si="16"/>
        <v>97047470</v>
      </c>
      <c r="W66" s="29">
        <f t="shared" si="17"/>
        <v>0</v>
      </c>
      <c r="X66" s="22">
        <f t="shared" si="18"/>
        <v>132761674</v>
      </c>
      <c r="Y66" s="31">
        <v>84265100</v>
      </c>
      <c r="Z66" s="32">
        <f t="shared" si="19"/>
        <v>0.5755238408309016</v>
      </c>
      <c r="AA66" s="32">
        <f t="shared" si="20"/>
        <v>0.77917151625453</v>
      </c>
      <c r="AB66" s="34">
        <f t="shared" si="25"/>
        <v>52</v>
      </c>
      <c r="AC66" s="34">
        <f t="shared" si="26"/>
        <v>52</v>
      </c>
      <c r="AD66" s="36">
        <f t="shared" si="21"/>
        <v>0</v>
      </c>
      <c r="AE66" s="35">
        <f t="shared" si="22"/>
        <v>0</v>
      </c>
      <c r="AF66" s="35">
        <f t="shared" si="23"/>
        <v>0</v>
      </c>
      <c r="AG66" s="35">
        <f t="shared" si="24"/>
        <v>0</v>
      </c>
      <c r="AH66" s="35">
        <f>Y66-'[1]Tien 12T-2016'!U67</f>
        <v>0</v>
      </c>
      <c r="AI66" s="32"/>
    </row>
    <row r="67" spans="1:35" s="11" customFormat="1" ht="20.25" customHeight="1">
      <c r="A67" s="12">
        <v>53</v>
      </c>
      <c r="B67" s="13" t="str">
        <f>'[2]Tien 11T-2017'!B67</f>
        <v>Tây Ninh</v>
      </c>
      <c r="C67" s="27">
        <f>'[2]Tien 11T-2017'!C67</f>
        <v>2241813936</v>
      </c>
      <c r="D67" s="27">
        <v>1446645194</v>
      </c>
      <c r="E67" s="27">
        <v>795168742</v>
      </c>
      <c r="F67" s="27">
        <f>'[2]Tien 11T-2017'!F67</f>
        <v>102191376</v>
      </c>
      <c r="G67" s="27">
        <f>'[2]Tien 11T-2017'!G67</f>
        <v>7535754</v>
      </c>
      <c r="H67" s="27">
        <f>'[2]Tien 11T-2017'!H67</f>
        <v>2139622560</v>
      </c>
      <c r="I67" s="27">
        <f>'[2]Tien 11T-2017'!I67</f>
        <v>1364368782</v>
      </c>
      <c r="J67" s="27">
        <f>'[2]Tien 11T-2017'!J67</f>
        <v>260175423</v>
      </c>
      <c r="K67" s="27">
        <f>'[2]Tien 11T-2017'!K67</f>
        <v>127951903</v>
      </c>
      <c r="L67" s="27">
        <f>'[2]Tien 11T-2017'!L67</f>
        <v>23997</v>
      </c>
      <c r="M67" s="27">
        <f>'[2]Tien 11T-2017'!M67</f>
        <v>907386443</v>
      </c>
      <c r="N67" s="27">
        <f>'[2]Tien 11T-2017'!N67</f>
        <v>35266366</v>
      </c>
      <c r="O67" s="27">
        <f>'[2]Tien 11T-2017'!O67</f>
        <v>7686009</v>
      </c>
      <c r="P67" s="27">
        <f>'[2]Tien 11T-2017'!P67</f>
        <v>0</v>
      </c>
      <c r="Q67" s="27">
        <f>'[2]Tien 11T-2017'!Q67</f>
        <v>25878641</v>
      </c>
      <c r="R67" s="27">
        <f>'[2]Tien 11T-2017'!R67</f>
        <v>775253778</v>
      </c>
      <c r="S67" s="27">
        <f t="shared" si="14"/>
        <v>1751471237</v>
      </c>
      <c r="T67" s="28">
        <f t="shared" si="15"/>
        <v>0.2844915012134894</v>
      </c>
      <c r="U67" s="29">
        <v>1446645194</v>
      </c>
      <c r="V67" s="29">
        <f t="shared" si="16"/>
        <v>795168742</v>
      </c>
      <c r="W67" s="29">
        <f t="shared" si="17"/>
        <v>0</v>
      </c>
      <c r="X67" s="22">
        <f t="shared" si="18"/>
        <v>976217459</v>
      </c>
      <c r="Y67" s="31">
        <v>862180986</v>
      </c>
      <c r="Z67" s="32">
        <f t="shared" si="19"/>
        <v>0.13226512165277557</v>
      </c>
      <c r="AA67" s="32">
        <f t="shared" si="20"/>
        <v>0.6376679735513725</v>
      </c>
      <c r="AB67" s="34">
        <f t="shared" si="25"/>
        <v>12</v>
      </c>
      <c r="AC67" s="34">
        <f t="shared" si="26"/>
        <v>45</v>
      </c>
      <c r="AD67" s="36">
        <f t="shared" si="21"/>
        <v>0</v>
      </c>
      <c r="AE67" s="35">
        <f t="shared" si="22"/>
        <v>0</v>
      </c>
      <c r="AF67" s="35">
        <f t="shared" si="23"/>
        <v>0</v>
      </c>
      <c r="AG67" s="35">
        <f t="shared" si="24"/>
        <v>0</v>
      </c>
      <c r="AH67" s="35">
        <f>Y67-'[1]Tien 12T-2016'!U68</f>
        <v>0</v>
      </c>
      <c r="AI67" s="32"/>
    </row>
    <row r="68" spans="1:35" s="11" customFormat="1" ht="20.25" customHeight="1">
      <c r="A68" s="14">
        <v>54</v>
      </c>
      <c r="B68" s="13" t="str">
        <f>'[2]Tien 11T-2017'!B71</f>
        <v>Thái Bình</v>
      </c>
      <c r="C68" s="27">
        <f>'[2]Tien 11T-2017'!C71</f>
        <v>801510623</v>
      </c>
      <c r="D68" s="27">
        <v>694297592</v>
      </c>
      <c r="E68" s="27">
        <v>107213031</v>
      </c>
      <c r="F68" s="27">
        <f>'[2]Tien 11T-2017'!F71</f>
        <v>3724795</v>
      </c>
      <c r="G68" s="27">
        <f>'[2]Tien 11T-2017'!G71</f>
        <v>0</v>
      </c>
      <c r="H68" s="27">
        <f>'[2]Tien 11T-2017'!H71</f>
        <v>797785828</v>
      </c>
      <c r="I68" s="27">
        <f>'[2]Tien 11T-2017'!I71</f>
        <v>442197802</v>
      </c>
      <c r="J68" s="27">
        <f>'[2]Tien 11T-2017'!J71</f>
        <v>44881369</v>
      </c>
      <c r="K68" s="27">
        <f>'[2]Tien 11T-2017'!K71</f>
        <v>21680228</v>
      </c>
      <c r="L68" s="27">
        <f>'[2]Tien 11T-2017'!L71</f>
        <v>46374</v>
      </c>
      <c r="M68" s="27">
        <f>'[2]Tien 11T-2017'!M71</f>
        <v>300595676</v>
      </c>
      <c r="N68" s="27">
        <f>'[2]Tien 11T-2017'!N71</f>
        <v>2290094</v>
      </c>
      <c r="O68" s="27">
        <f>'[2]Tien 11T-2017'!O71</f>
        <v>72369805</v>
      </c>
      <c r="P68" s="27">
        <f>'[2]Tien 11T-2017'!P71</f>
        <v>0</v>
      </c>
      <c r="Q68" s="27">
        <f>'[2]Tien 11T-2017'!Q71</f>
        <v>334256</v>
      </c>
      <c r="R68" s="27">
        <f>'[2]Tien 11T-2017'!R71</f>
        <v>355588026</v>
      </c>
      <c r="S68" s="27">
        <f t="shared" si="14"/>
        <v>731177857</v>
      </c>
      <c r="T68" s="28">
        <f t="shared" si="15"/>
        <v>0.15062935794511254</v>
      </c>
      <c r="U68" s="29">
        <v>694297592</v>
      </c>
      <c r="V68" s="29">
        <f t="shared" si="16"/>
        <v>107213031</v>
      </c>
      <c r="W68" s="29">
        <f t="shared" si="17"/>
        <v>0</v>
      </c>
      <c r="X68" s="22">
        <f t="shared" si="18"/>
        <v>375589831</v>
      </c>
      <c r="Y68" s="31">
        <v>497179644</v>
      </c>
      <c r="Z68" s="32">
        <f t="shared" si="19"/>
        <v>-0.2445591135263776</v>
      </c>
      <c r="AA68" s="32">
        <f t="shared" si="20"/>
        <v>0.5542813452935893</v>
      </c>
      <c r="AB68" s="34">
        <f t="shared" si="25"/>
        <v>33</v>
      </c>
      <c r="AC68" s="34">
        <f t="shared" si="26"/>
        <v>63</v>
      </c>
      <c r="AD68" s="36">
        <f t="shared" si="21"/>
        <v>0</v>
      </c>
      <c r="AE68" s="35">
        <f t="shared" si="22"/>
        <v>0</v>
      </c>
      <c r="AF68" s="35">
        <f t="shared" si="23"/>
        <v>0</v>
      </c>
      <c r="AG68" s="35">
        <f t="shared" si="24"/>
        <v>0</v>
      </c>
      <c r="AH68" s="35">
        <f>Y68-'[1]Tien 12T-2016'!U72</f>
        <v>0</v>
      </c>
      <c r="AI68" s="32"/>
    </row>
    <row r="69" spans="1:35" s="11" customFormat="1" ht="20.25" customHeight="1">
      <c r="A69" s="12">
        <v>55</v>
      </c>
      <c r="B69" s="13" t="str">
        <f>'[2]Tien 11T-2017'!B72</f>
        <v>Thái Nguyên</v>
      </c>
      <c r="C69" s="27">
        <f>'[2]Tien 11T-2017'!C72</f>
        <v>651022555</v>
      </c>
      <c r="D69" s="27">
        <v>504210312</v>
      </c>
      <c r="E69" s="27">
        <v>146812243</v>
      </c>
      <c r="F69" s="27">
        <f>'[2]Tien 11T-2017'!F72</f>
        <v>5860208</v>
      </c>
      <c r="G69" s="27">
        <f>'[2]Tien 11T-2017'!G72</f>
        <v>0</v>
      </c>
      <c r="H69" s="27">
        <f>'[2]Tien 11T-2017'!H72</f>
        <v>645162347</v>
      </c>
      <c r="I69" s="27">
        <f>'[2]Tien 11T-2017'!I72</f>
        <v>233330529</v>
      </c>
      <c r="J69" s="27">
        <f>'[2]Tien 11T-2017'!J72</f>
        <v>48593774</v>
      </c>
      <c r="K69" s="27">
        <f>'[2]Tien 11T-2017'!K72</f>
        <v>11137495</v>
      </c>
      <c r="L69" s="27">
        <f>'[2]Tien 11T-2017'!L72</f>
        <v>264006</v>
      </c>
      <c r="M69" s="27">
        <f>'[2]Tien 11T-2017'!M72</f>
        <v>157557641</v>
      </c>
      <c r="N69" s="27">
        <f>'[2]Tien 11T-2017'!N72</f>
        <v>14059907</v>
      </c>
      <c r="O69" s="27">
        <f>'[2]Tien 11T-2017'!O72</f>
        <v>798905</v>
      </c>
      <c r="P69" s="27">
        <f>'[2]Tien 11T-2017'!P72</f>
        <v>0</v>
      </c>
      <c r="Q69" s="27">
        <f>'[2]Tien 11T-2017'!Q72</f>
        <v>918801</v>
      </c>
      <c r="R69" s="27">
        <f>'[2]Tien 11T-2017'!R72</f>
        <v>411831818</v>
      </c>
      <c r="S69" s="27">
        <f t="shared" si="14"/>
        <v>585167072</v>
      </c>
      <c r="T69" s="28">
        <f t="shared" si="15"/>
        <v>0.2571256974264178</v>
      </c>
      <c r="U69" s="29">
        <v>504210312</v>
      </c>
      <c r="V69" s="29">
        <f t="shared" si="16"/>
        <v>146812243</v>
      </c>
      <c r="W69" s="29">
        <f t="shared" si="17"/>
        <v>0</v>
      </c>
      <c r="X69" s="22">
        <f t="shared" si="18"/>
        <v>173335254</v>
      </c>
      <c r="Y69" s="31">
        <v>124186120</v>
      </c>
      <c r="Z69" s="32">
        <f t="shared" si="19"/>
        <v>0.39576994594887094</v>
      </c>
      <c r="AA69" s="32">
        <f t="shared" si="20"/>
        <v>0.36166172760233944</v>
      </c>
      <c r="AB69" s="34">
        <f t="shared" si="25"/>
        <v>41</v>
      </c>
      <c r="AC69" s="34">
        <f t="shared" si="26"/>
        <v>54</v>
      </c>
      <c r="AD69" s="36">
        <f t="shared" si="21"/>
        <v>0</v>
      </c>
      <c r="AE69" s="35">
        <f t="shared" si="22"/>
        <v>0</v>
      </c>
      <c r="AF69" s="35">
        <f t="shared" si="23"/>
        <v>0</v>
      </c>
      <c r="AG69" s="35">
        <f t="shared" si="24"/>
        <v>0</v>
      </c>
      <c r="AH69" s="35">
        <f>Y69-'[1]Tien 12T-2016'!U73</f>
        <v>0</v>
      </c>
      <c r="AI69" s="32"/>
    </row>
    <row r="70" spans="1:35" s="11" customFormat="1" ht="20.25" customHeight="1">
      <c r="A70" s="14">
        <v>56</v>
      </c>
      <c r="B70" s="13" t="str">
        <f>'[2]Tien 11T-2017'!B73</f>
        <v>Thanh Hóa</v>
      </c>
      <c r="C70" s="27">
        <f>'[2]Tien 11T-2017'!C73</f>
        <v>1199198276</v>
      </c>
      <c r="D70" s="27">
        <v>557717500</v>
      </c>
      <c r="E70" s="27">
        <v>641480776</v>
      </c>
      <c r="F70" s="27">
        <f>'[2]Tien 11T-2017'!F73</f>
        <v>86209883</v>
      </c>
      <c r="G70" s="27">
        <f>'[2]Tien 11T-2017'!G73</f>
        <v>20064469</v>
      </c>
      <c r="H70" s="27">
        <f>'[2]Tien 11T-2017'!H73</f>
        <v>1112988393</v>
      </c>
      <c r="I70" s="27">
        <f>'[2]Tien 11T-2017'!I73</f>
        <v>806541647</v>
      </c>
      <c r="J70" s="27">
        <f>'[2]Tien 11T-2017'!J73</f>
        <v>168682495</v>
      </c>
      <c r="K70" s="27">
        <f>'[2]Tien 11T-2017'!K73</f>
        <v>177786901</v>
      </c>
      <c r="L70" s="27">
        <f>'[2]Tien 11T-2017'!L73</f>
        <v>78379</v>
      </c>
      <c r="M70" s="27">
        <f>'[2]Tien 11T-2017'!M73</f>
        <v>308917955</v>
      </c>
      <c r="N70" s="27">
        <f>'[2]Tien 11T-2017'!N73</f>
        <v>28668208</v>
      </c>
      <c r="O70" s="27">
        <f>'[2]Tien 11T-2017'!O73</f>
        <v>121827113</v>
      </c>
      <c r="P70" s="27">
        <f>'[2]Tien 11T-2017'!P73</f>
        <v>0</v>
      </c>
      <c r="Q70" s="27">
        <f>'[2]Tien 11T-2017'!Q73</f>
        <v>580596</v>
      </c>
      <c r="R70" s="27">
        <f>'[2]Tien 11T-2017'!R73</f>
        <v>306446746</v>
      </c>
      <c r="S70" s="27">
        <f t="shared" si="14"/>
        <v>766440618</v>
      </c>
      <c r="T70" s="28">
        <f t="shared" si="15"/>
        <v>0.42967127151959705</v>
      </c>
      <c r="U70" s="29">
        <v>557717500</v>
      </c>
      <c r="V70" s="29">
        <f t="shared" si="16"/>
        <v>641480776</v>
      </c>
      <c r="W70" s="29">
        <f t="shared" si="17"/>
        <v>0</v>
      </c>
      <c r="X70" s="22">
        <f t="shared" si="18"/>
        <v>459993872</v>
      </c>
      <c r="Y70" s="31">
        <v>422633986</v>
      </c>
      <c r="Z70" s="32">
        <f t="shared" si="19"/>
        <v>0.08839773240574174</v>
      </c>
      <c r="AA70" s="32">
        <f t="shared" si="20"/>
        <v>0.7246631250358422</v>
      </c>
      <c r="AB70" s="34">
        <f t="shared" si="25"/>
        <v>27</v>
      </c>
      <c r="AC70" s="34">
        <f t="shared" si="26"/>
        <v>13</v>
      </c>
      <c r="AD70" s="36">
        <f t="shared" si="21"/>
        <v>0</v>
      </c>
      <c r="AE70" s="35">
        <f t="shared" si="22"/>
        <v>0</v>
      </c>
      <c r="AF70" s="35">
        <f t="shared" si="23"/>
        <v>0</v>
      </c>
      <c r="AG70" s="35">
        <f t="shared" si="24"/>
        <v>0</v>
      </c>
      <c r="AH70" s="35">
        <f>Y70-'[1]Tien 12T-2016'!U74</f>
        <v>0</v>
      </c>
      <c r="AI70" s="32"/>
    </row>
    <row r="71" spans="1:35" s="11" customFormat="1" ht="20.25" customHeight="1">
      <c r="A71" s="12">
        <v>57</v>
      </c>
      <c r="B71" s="13" t="str">
        <f>'[2]Tien 11T-2017'!B68</f>
        <v>Tiền Giang</v>
      </c>
      <c r="C71" s="27">
        <f>'[2]Tien 11T-2017'!C68</f>
        <v>1998207317.9129999</v>
      </c>
      <c r="D71" s="27">
        <v>1324051630</v>
      </c>
      <c r="E71" s="27">
        <v>674155687.9129999</v>
      </c>
      <c r="F71" s="27">
        <f>'[2]Tien 11T-2017'!F68</f>
        <v>138317256.791</v>
      </c>
      <c r="G71" s="27">
        <f>'[2]Tien 11T-2017'!G68</f>
        <v>17154253.694</v>
      </c>
      <c r="H71" s="27">
        <f>'[2]Tien 11T-2017'!H68</f>
        <v>1859890061.1219997</v>
      </c>
      <c r="I71" s="27">
        <f>'[2]Tien 11T-2017'!I68</f>
        <v>1262239842.041</v>
      </c>
      <c r="J71" s="27">
        <f>'[2]Tien 11T-2017'!J68</f>
        <v>325901461.676</v>
      </c>
      <c r="K71" s="27">
        <f>'[2]Tien 11T-2017'!K68</f>
        <v>108429231.251</v>
      </c>
      <c r="L71" s="27">
        <f>'[2]Tien 11T-2017'!L68</f>
        <v>43409.425</v>
      </c>
      <c r="M71" s="27">
        <f>'[2]Tien 11T-2017'!M68</f>
        <v>774348348.0639999</v>
      </c>
      <c r="N71" s="27">
        <f>'[2]Tien 11T-2017'!N68</f>
        <v>46628111.55100001</v>
      </c>
      <c r="O71" s="27">
        <f>'[2]Tien 11T-2017'!O68</f>
        <v>1567424.116</v>
      </c>
      <c r="P71" s="27">
        <f>'[2]Tien 11T-2017'!P68</f>
        <v>0</v>
      </c>
      <c r="Q71" s="27">
        <f>'[2]Tien 11T-2017'!Q68</f>
        <v>5321855.958000001</v>
      </c>
      <c r="R71" s="27">
        <f>'[2]Tien 11T-2017'!R68</f>
        <v>597650219.0809999</v>
      </c>
      <c r="S71" s="27">
        <f t="shared" si="14"/>
        <v>1425515958.7699997</v>
      </c>
      <c r="T71" s="28">
        <f t="shared" si="15"/>
        <v>0.3441296082443662</v>
      </c>
      <c r="U71" s="29">
        <v>1324051630</v>
      </c>
      <c r="V71" s="29">
        <f t="shared" si="16"/>
        <v>674155687.9129999</v>
      </c>
      <c r="W71" s="29">
        <f t="shared" si="17"/>
        <v>0</v>
      </c>
      <c r="X71" s="22">
        <f t="shared" si="18"/>
        <v>827865739.6889999</v>
      </c>
      <c r="Y71" s="31">
        <v>814777476</v>
      </c>
      <c r="Z71" s="32">
        <f t="shared" si="19"/>
        <v>0.01606360518611083</v>
      </c>
      <c r="AA71" s="32">
        <f t="shared" si="20"/>
        <v>0.6786636847123854</v>
      </c>
      <c r="AB71" s="34">
        <f t="shared" si="25"/>
        <v>14</v>
      </c>
      <c r="AC71" s="34">
        <f t="shared" si="26"/>
        <v>28</v>
      </c>
      <c r="AD71" s="36">
        <f t="shared" si="21"/>
        <v>0</v>
      </c>
      <c r="AE71" s="35">
        <f t="shared" si="22"/>
        <v>0</v>
      </c>
      <c r="AF71" s="35">
        <f t="shared" si="23"/>
        <v>0</v>
      </c>
      <c r="AG71" s="35">
        <f t="shared" si="24"/>
        <v>-7.450580596923828E-09</v>
      </c>
      <c r="AH71" s="35">
        <f>Y71-'[1]Tien 12T-2016'!U69</f>
        <v>0</v>
      </c>
      <c r="AI71" s="32"/>
    </row>
    <row r="72" spans="1:35" s="11" customFormat="1" ht="20.25" customHeight="1">
      <c r="A72" s="14">
        <v>58</v>
      </c>
      <c r="B72" s="13" t="str">
        <f>'[2]Tien 11T-2017'!B74</f>
        <v>Trà Vinh</v>
      </c>
      <c r="C72" s="27">
        <f>'[2]Tien 11T-2017'!C74</f>
        <v>775766056</v>
      </c>
      <c r="D72" s="27">
        <v>515628354</v>
      </c>
      <c r="E72" s="27">
        <v>260137702</v>
      </c>
      <c r="F72" s="27">
        <f>'[2]Tien 11T-2017'!F74</f>
        <v>12570798</v>
      </c>
      <c r="G72" s="27">
        <f>'[2]Tien 11T-2017'!G74</f>
        <v>9018442</v>
      </c>
      <c r="H72" s="27">
        <f>'[2]Tien 11T-2017'!H74</f>
        <v>763195258</v>
      </c>
      <c r="I72" s="27">
        <f>'[2]Tien 11T-2017'!I74</f>
        <v>488712927</v>
      </c>
      <c r="J72" s="27">
        <f>'[2]Tien 11T-2017'!J74</f>
        <v>171402642</v>
      </c>
      <c r="K72" s="27">
        <f>'[2]Tien 11T-2017'!K74</f>
        <v>19244701</v>
      </c>
      <c r="L72" s="27">
        <f>'[2]Tien 11T-2017'!L74</f>
        <v>5926</v>
      </c>
      <c r="M72" s="27">
        <f>'[2]Tien 11T-2017'!M74</f>
        <v>290136360</v>
      </c>
      <c r="N72" s="27">
        <f>'[2]Tien 11T-2017'!N74</f>
        <v>3471724</v>
      </c>
      <c r="O72" s="27">
        <f>'[2]Tien 11T-2017'!O74</f>
        <v>99447</v>
      </c>
      <c r="P72" s="27">
        <f>'[2]Tien 11T-2017'!P74</f>
        <v>0</v>
      </c>
      <c r="Q72" s="27">
        <f>'[2]Tien 11T-2017'!Q74</f>
        <v>4352127</v>
      </c>
      <c r="R72" s="27">
        <f>'[2]Tien 11T-2017'!R74</f>
        <v>274482331</v>
      </c>
      <c r="S72" s="27">
        <f t="shared" si="14"/>
        <v>572541989</v>
      </c>
      <c r="T72" s="28">
        <f t="shared" si="15"/>
        <v>0.3901130059528792</v>
      </c>
      <c r="U72" s="29">
        <v>515628354</v>
      </c>
      <c r="V72" s="29">
        <f t="shared" si="16"/>
        <v>260137702</v>
      </c>
      <c r="W72" s="29">
        <f t="shared" si="17"/>
        <v>0</v>
      </c>
      <c r="X72" s="22">
        <f t="shared" si="18"/>
        <v>298059658</v>
      </c>
      <c r="Y72" s="31">
        <v>272726455</v>
      </c>
      <c r="Z72" s="32">
        <f t="shared" si="19"/>
        <v>0.09288868951125405</v>
      </c>
      <c r="AA72" s="32">
        <f t="shared" si="20"/>
        <v>0.6403511052737699</v>
      </c>
      <c r="AB72" s="34">
        <f t="shared" si="25"/>
        <v>35</v>
      </c>
      <c r="AC72" s="34">
        <f t="shared" si="26"/>
        <v>19</v>
      </c>
      <c r="AD72" s="36">
        <f t="shared" si="21"/>
        <v>0</v>
      </c>
      <c r="AE72" s="35">
        <f t="shared" si="22"/>
        <v>0</v>
      </c>
      <c r="AF72" s="35">
        <f t="shared" si="23"/>
        <v>0</v>
      </c>
      <c r="AG72" s="35">
        <f t="shared" si="24"/>
        <v>0</v>
      </c>
      <c r="AH72" s="35">
        <f>Y72-'[1]Tien 12T-2016'!U75</f>
        <v>0</v>
      </c>
      <c r="AI72" s="32"/>
    </row>
    <row r="73" spans="1:35" s="11" customFormat="1" ht="20.25" customHeight="1">
      <c r="A73" s="12">
        <v>59</v>
      </c>
      <c r="B73" s="13" t="str">
        <f>'[2]Tien 11T-2017'!B69</f>
        <v>TT Huế</v>
      </c>
      <c r="C73" s="27">
        <f>'[2]Tien 11T-2017'!C69</f>
        <v>720648155</v>
      </c>
      <c r="D73" s="27">
        <v>519109313</v>
      </c>
      <c r="E73" s="27">
        <v>201538842</v>
      </c>
      <c r="F73" s="27">
        <f>'[2]Tien 11T-2017'!F69</f>
        <v>15985246</v>
      </c>
      <c r="G73" s="27">
        <f>'[2]Tien 11T-2017'!G69</f>
        <v>0</v>
      </c>
      <c r="H73" s="27">
        <f>'[2]Tien 11T-2017'!H69</f>
        <v>704662909</v>
      </c>
      <c r="I73" s="27">
        <f>'[2]Tien 11T-2017'!I69</f>
        <v>422220036</v>
      </c>
      <c r="J73" s="27">
        <f>'[2]Tien 11T-2017'!J69</f>
        <v>47202250</v>
      </c>
      <c r="K73" s="27">
        <f>'[2]Tien 11T-2017'!K69</f>
        <v>24337781</v>
      </c>
      <c r="L73" s="27">
        <f>'[2]Tien 11T-2017'!L69</f>
        <v>12266</v>
      </c>
      <c r="M73" s="27">
        <f>'[2]Tien 11T-2017'!M69</f>
        <v>194470567</v>
      </c>
      <c r="N73" s="27">
        <f>'[2]Tien 11T-2017'!N69</f>
        <v>145604837</v>
      </c>
      <c r="O73" s="27">
        <f>'[2]Tien 11T-2017'!O69</f>
        <v>3409758</v>
      </c>
      <c r="P73" s="27">
        <f>'[2]Tien 11T-2017'!P69</f>
        <v>0</v>
      </c>
      <c r="Q73" s="27">
        <f>'[2]Tien 11T-2017'!Q69</f>
        <v>7182577</v>
      </c>
      <c r="R73" s="27">
        <f>'[2]Tien 11T-2017'!R69</f>
        <v>282442873</v>
      </c>
      <c r="S73" s="27">
        <f t="shared" si="14"/>
        <v>633110612</v>
      </c>
      <c r="T73" s="28">
        <f t="shared" si="15"/>
        <v>0.1694668440604273</v>
      </c>
      <c r="U73" s="29">
        <v>519109313</v>
      </c>
      <c r="V73" s="29">
        <f t="shared" si="16"/>
        <v>201538842</v>
      </c>
      <c r="W73" s="29">
        <f t="shared" si="17"/>
        <v>0</v>
      </c>
      <c r="X73" s="22">
        <f t="shared" si="18"/>
        <v>350667739</v>
      </c>
      <c r="Y73" s="31">
        <v>245179263</v>
      </c>
      <c r="Z73" s="32">
        <f t="shared" si="19"/>
        <v>0.4302504000919523</v>
      </c>
      <c r="AA73" s="32">
        <f t="shared" si="20"/>
        <v>0.5991801620425575</v>
      </c>
      <c r="AB73" s="34">
        <f t="shared" si="25"/>
        <v>37</v>
      </c>
      <c r="AC73" s="34">
        <f t="shared" si="26"/>
        <v>62</v>
      </c>
      <c r="AD73" s="36">
        <f t="shared" si="21"/>
        <v>0</v>
      </c>
      <c r="AE73" s="35">
        <f t="shared" si="22"/>
        <v>0</v>
      </c>
      <c r="AF73" s="35">
        <f t="shared" si="23"/>
        <v>0</v>
      </c>
      <c r="AG73" s="35">
        <f t="shared" si="24"/>
        <v>0</v>
      </c>
      <c r="AH73" s="35">
        <f>Y73-'[1]Tien 12T-2016'!U70</f>
        <v>0</v>
      </c>
      <c r="AI73" s="32"/>
    </row>
    <row r="74" spans="1:35" s="11" customFormat="1" ht="20.25" customHeight="1">
      <c r="A74" s="14">
        <v>60</v>
      </c>
      <c r="B74" s="13" t="str">
        <f>'[2]Tien 11T-2017'!B70</f>
        <v>Tuyên Quang</v>
      </c>
      <c r="C74" s="27">
        <f>'[2]Tien 11T-2017'!C70</f>
        <v>124091605</v>
      </c>
      <c r="D74" s="27">
        <v>78984739</v>
      </c>
      <c r="E74" s="27">
        <v>45106866</v>
      </c>
      <c r="F74" s="27">
        <f>'[2]Tien 11T-2017'!F70</f>
        <v>3750084</v>
      </c>
      <c r="G74" s="27">
        <f>'[2]Tien 11T-2017'!G70</f>
        <v>570000</v>
      </c>
      <c r="H74" s="27">
        <f>'[2]Tien 11T-2017'!H70</f>
        <v>120341521</v>
      </c>
      <c r="I74" s="27">
        <f>'[2]Tien 11T-2017'!I70</f>
        <v>63556642</v>
      </c>
      <c r="J74" s="27">
        <f>'[2]Tien 11T-2017'!J70</f>
        <v>15359010</v>
      </c>
      <c r="K74" s="27">
        <f>'[2]Tien 11T-2017'!K70</f>
        <v>6216329</v>
      </c>
      <c r="L74" s="27">
        <f>'[2]Tien 11T-2017'!L70</f>
        <v>137054</v>
      </c>
      <c r="M74" s="27">
        <f>'[2]Tien 11T-2017'!M70</f>
        <v>24802498</v>
      </c>
      <c r="N74" s="27">
        <f>'[2]Tien 11T-2017'!N70</f>
        <v>16710779</v>
      </c>
      <c r="O74" s="27">
        <f>'[2]Tien 11T-2017'!O70</f>
        <v>0</v>
      </c>
      <c r="P74" s="27">
        <f>'[2]Tien 11T-2017'!P70</f>
        <v>0</v>
      </c>
      <c r="Q74" s="27">
        <f>'[2]Tien 11T-2017'!Q70</f>
        <v>330972</v>
      </c>
      <c r="R74" s="27">
        <f>'[2]Tien 11T-2017'!R70</f>
        <v>56784879</v>
      </c>
      <c r="S74" s="27">
        <f t="shared" si="14"/>
        <v>98629128</v>
      </c>
      <c r="T74" s="28">
        <f t="shared" si="15"/>
        <v>0.34162272135145216</v>
      </c>
      <c r="U74" s="29">
        <v>78984739</v>
      </c>
      <c r="V74" s="29">
        <f t="shared" si="16"/>
        <v>45106866</v>
      </c>
      <c r="W74" s="29">
        <f t="shared" si="17"/>
        <v>0</v>
      </c>
      <c r="X74" s="22">
        <f t="shared" si="18"/>
        <v>41844249</v>
      </c>
      <c r="Y74" s="31">
        <v>52622445</v>
      </c>
      <c r="Z74" s="32">
        <f t="shared" si="19"/>
        <v>-0.20482126970725134</v>
      </c>
      <c r="AA74" s="32">
        <f t="shared" si="20"/>
        <v>0.5281356050003723</v>
      </c>
      <c r="AB74" s="34">
        <f t="shared" si="25"/>
        <v>58</v>
      </c>
      <c r="AC74" s="34">
        <f t="shared" si="26"/>
        <v>30</v>
      </c>
      <c r="AD74" s="36">
        <f t="shared" si="21"/>
        <v>0</v>
      </c>
      <c r="AE74" s="35">
        <f t="shared" si="22"/>
        <v>0</v>
      </c>
      <c r="AF74" s="35">
        <f t="shared" si="23"/>
        <v>0</v>
      </c>
      <c r="AG74" s="35">
        <f t="shared" si="24"/>
        <v>0</v>
      </c>
      <c r="AH74" s="35">
        <f>Y74-'[1]Tien 12T-2016'!U71</f>
        <v>0</v>
      </c>
      <c r="AI74" s="32"/>
    </row>
    <row r="75" spans="1:35" s="11" customFormat="1" ht="20.25" customHeight="1">
      <c r="A75" s="12">
        <v>61</v>
      </c>
      <c r="B75" s="13" t="str">
        <f>'[2]Tien 11T-2017'!B75</f>
        <v>Vĩnh Long</v>
      </c>
      <c r="C75" s="27">
        <f>'[2]Tien 11T-2017'!C75</f>
        <v>1495664848.117</v>
      </c>
      <c r="D75" s="27">
        <v>953639409.76</v>
      </c>
      <c r="E75" s="27">
        <v>542025438.3570001</v>
      </c>
      <c r="F75" s="27">
        <f>'[2]Tien 11T-2017'!F75</f>
        <v>43174933</v>
      </c>
      <c r="G75" s="27">
        <f>'[2]Tien 11T-2017'!G75</f>
        <v>0</v>
      </c>
      <c r="H75" s="27">
        <f>'[2]Tien 11T-2017'!H75</f>
        <v>1452489915.117</v>
      </c>
      <c r="I75" s="27">
        <f>'[2]Tien 11T-2017'!I75</f>
        <v>570728475.117</v>
      </c>
      <c r="J75" s="27">
        <f>'[2]Tien 11T-2017'!J75</f>
        <v>140485909</v>
      </c>
      <c r="K75" s="27">
        <f>'[2]Tien 11T-2017'!K75</f>
        <v>25734300</v>
      </c>
      <c r="L75" s="27">
        <f>'[2]Tien 11T-2017'!L75</f>
        <v>0</v>
      </c>
      <c r="M75" s="27">
        <f>'[2]Tien 11T-2017'!M75</f>
        <v>358908179.117</v>
      </c>
      <c r="N75" s="27">
        <f>'[2]Tien 11T-2017'!N75</f>
        <v>38224326</v>
      </c>
      <c r="O75" s="27">
        <f>'[2]Tien 11T-2017'!O75</f>
        <v>5503742</v>
      </c>
      <c r="P75" s="27">
        <f>'[2]Tien 11T-2017'!P75</f>
        <v>0</v>
      </c>
      <c r="Q75" s="27">
        <f>'[2]Tien 11T-2017'!Q75</f>
        <v>1872019</v>
      </c>
      <c r="R75" s="27">
        <f>'[2]Tien 11T-2017'!R75</f>
        <v>881761440</v>
      </c>
      <c r="S75" s="27">
        <f t="shared" si="14"/>
        <v>1286269706.117</v>
      </c>
      <c r="T75" s="28">
        <f t="shared" si="15"/>
        <v>0.2912421865159692</v>
      </c>
      <c r="U75" s="29">
        <v>953639409.76</v>
      </c>
      <c r="V75" s="29">
        <f t="shared" si="16"/>
        <v>542025438.3570001</v>
      </c>
      <c r="W75" s="29">
        <f t="shared" si="17"/>
        <v>0</v>
      </c>
      <c r="X75" s="22">
        <f t="shared" si="18"/>
        <v>404508266.117</v>
      </c>
      <c r="Y75" s="31">
        <v>317269502.56</v>
      </c>
      <c r="Z75" s="32">
        <f t="shared" si="19"/>
        <v>0.27496737900454815</v>
      </c>
      <c r="AA75" s="32">
        <f t="shared" si="20"/>
        <v>0.3929311103485541</v>
      </c>
      <c r="AB75" s="34">
        <f t="shared" si="25"/>
        <v>21</v>
      </c>
      <c r="AC75" s="34">
        <f t="shared" si="26"/>
        <v>43</v>
      </c>
      <c r="AD75" s="36">
        <f t="shared" si="21"/>
        <v>0</v>
      </c>
      <c r="AE75" s="35">
        <f t="shared" si="22"/>
        <v>0</v>
      </c>
      <c r="AF75" s="35">
        <f t="shared" si="23"/>
        <v>0</v>
      </c>
      <c r="AG75" s="35">
        <f t="shared" si="24"/>
        <v>0</v>
      </c>
      <c r="AH75" s="35">
        <f>Y75-'[1]Tien 12T-2016'!U76</f>
        <v>0</v>
      </c>
      <c r="AI75" s="32"/>
    </row>
    <row r="76" spans="1:35" s="11" customFormat="1" ht="20.25" customHeight="1">
      <c r="A76" s="14">
        <v>62</v>
      </c>
      <c r="B76" s="13" t="str">
        <f>'[2]Tien 11T-2017'!B76</f>
        <v>Vĩnh Phúc</v>
      </c>
      <c r="C76" s="27">
        <f>'[2]Tien 11T-2017'!C76</f>
        <v>640132264</v>
      </c>
      <c r="D76" s="27">
        <v>362983367</v>
      </c>
      <c r="E76" s="27">
        <v>277148897</v>
      </c>
      <c r="F76" s="27">
        <f>'[2]Tien 11T-2017'!F76</f>
        <v>31077502</v>
      </c>
      <c r="G76" s="27">
        <f>'[2]Tien 11T-2017'!G76</f>
        <v>40766346</v>
      </c>
      <c r="H76" s="27">
        <f>'[2]Tien 11T-2017'!H76</f>
        <v>609054762</v>
      </c>
      <c r="I76" s="27">
        <f>'[2]Tien 11T-2017'!I76</f>
        <v>455800232</v>
      </c>
      <c r="J76" s="27">
        <f>'[2]Tien 11T-2017'!J76</f>
        <v>154877649</v>
      </c>
      <c r="K76" s="27">
        <f>'[2]Tien 11T-2017'!K76</f>
        <v>31462245</v>
      </c>
      <c r="L76" s="27">
        <f>'[2]Tien 11T-2017'!L76</f>
        <v>110716</v>
      </c>
      <c r="M76" s="27">
        <f>'[2]Tien 11T-2017'!M76</f>
        <v>233609137</v>
      </c>
      <c r="N76" s="27">
        <f>'[2]Tien 11T-2017'!N76</f>
        <v>15641477</v>
      </c>
      <c r="O76" s="27">
        <f>'[2]Tien 11T-2017'!O76</f>
        <v>5627739</v>
      </c>
      <c r="P76" s="27">
        <f>'[2]Tien 11T-2017'!P76</f>
        <v>14360461</v>
      </c>
      <c r="Q76" s="27">
        <f>'[2]Tien 11T-2017'!Q76</f>
        <v>110808</v>
      </c>
      <c r="R76" s="27">
        <f>'[2]Tien 11T-2017'!R76</f>
        <v>153254530</v>
      </c>
      <c r="S76" s="27">
        <f t="shared" si="14"/>
        <v>422604152</v>
      </c>
      <c r="T76" s="28">
        <f t="shared" si="15"/>
        <v>0.4090621217586392</v>
      </c>
      <c r="U76" s="29">
        <v>362983367</v>
      </c>
      <c r="V76" s="29">
        <f t="shared" si="16"/>
        <v>277148897</v>
      </c>
      <c r="W76" s="29">
        <f t="shared" si="17"/>
        <v>0</v>
      </c>
      <c r="X76" s="22">
        <f t="shared" si="18"/>
        <v>269349622</v>
      </c>
      <c r="Y76" s="31">
        <v>276891024</v>
      </c>
      <c r="Z76" s="32">
        <f t="shared" si="19"/>
        <v>-0.027235993030962247</v>
      </c>
      <c r="AA76" s="32">
        <f t="shared" si="20"/>
        <v>0.7483731520352188</v>
      </c>
      <c r="AB76" s="34">
        <f t="shared" si="25"/>
        <v>42</v>
      </c>
      <c r="AC76" s="34">
        <f t="shared" si="26"/>
        <v>15</v>
      </c>
      <c r="AD76" s="36">
        <f t="shared" si="21"/>
        <v>0</v>
      </c>
      <c r="AE76" s="35">
        <f t="shared" si="22"/>
        <v>0</v>
      </c>
      <c r="AF76" s="35">
        <f t="shared" si="23"/>
        <v>0</v>
      </c>
      <c r="AG76" s="35">
        <f t="shared" si="24"/>
        <v>0</v>
      </c>
      <c r="AH76" s="35">
        <f>Y76-'[1]Tien 12T-2016'!U77</f>
        <v>0</v>
      </c>
      <c r="AI76" s="32"/>
    </row>
    <row r="77" spans="1:35" s="11" customFormat="1" ht="20.25" customHeight="1">
      <c r="A77" s="12">
        <v>63</v>
      </c>
      <c r="B77" s="13" t="str">
        <f>'[2]Tien 11T-2017'!B77</f>
        <v>Yên Bái</v>
      </c>
      <c r="C77" s="27">
        <f>'[2]Tien 11T-2017'!C77</f>
        <v>182685013</v>
      </c>
      <c r="D77" s="27">
        <v>147186665</v>
      </c>
      <c r="E77" s="27">
        <v>35498348</v>
      </c>
      <c r="F77" s="27">
        <f>'[2]Tien 11T-2017'!F77</f>
        <v>2710432</v>
      </c>
      <c r="G77" s="27">
        <f>'[2]Tien 11T-2017'!G77</f>
        <v>0</v>
      </c>
      <c r="H77" s="27">
        <f>'[2]Tien 11T-2017'!H77</f>
        <v>179974581</v>
      </c>
      <c r="I77" s="27">
        <f>'[2]Tien 11T-2017'!I77</f>
        <v>98780476</v>
      </c>
      <c r="J77" s="27">
        <f>'[2]Tien 11T-2017'!J77</f>
        <v>20642460</v>
      </c>
      <c r="K77" s="27">
        <f>'[2]Tien 11T-2017'!K77</f>
        <v>8274211</v>
      </c>
      <c r="L77" s="27">
        <f>'[2]Tien 11T-2017'!L77</f>
        <v>120734</v>
      </c>
      <c r="M77" s="27">
        <f>'[2]Tien 11T-2017'!M77</f>
        <v>69663125</v>
      </c>
      <c r="N77" s="27">
        <f>'[2]Tien 11T-2017'!N77</f>
        <v>79946</v>
      </c>
      <c r="O77" s="27">
        <f>'[2]Tien 11T-2017'!O77</f>
        <v>0</v>
      </c>
      <c r="P77" s="27">
        <f>'[2]Tien 11T-2017'!P77</f>
        <v>0</v>
      </c>
      <c r="Q77" s="27">
        <f>'[2]Tien 11T-2017'!Q77</f>
        <v>0</v>
      </c>
      <c r="R77" s="27">
        <f>'[2]Tien 11T-2017'!R77</f>
        <v>81194105</v>
      </c>
      <c r="S77" s="27">
        <f t="shared" si="14"/>
        <v>150937176</v>
      </c>
      <c r="T77" s="28">
        <f t="shared" si="15"/>
        <v>0.2939589499447239</v>
      </c>
      <c r="U77" s="29">
        <v>147186665</v>
      </c>
      <c r="V77" s="29">
        <f t="shared" si="16"/>
        <v>35498348</v>
      </c>
      <c r="W77" s="29">
        <f t="shared" si="17"/>
        <v>0</v>
      </c>
      <c r="X77" s="22">
        <f t="shared" si="18"/>
        <v>69743071</v>
      </c>
      <c r="Y77" s="11">
        <v>35506253</v>
      </c>
      <c r="Z77" s="32">
        <f t="shared" si="19"/>
        <v>0.9642475650697357</v>
      </c>
      <c r="AA77" s="32">
        <f t="shared" si="20"/>
        <v>0.5488579301095858</v>
      </c>
      <c r="AB77" s="34">
        <f t="shared" si="25"/>
        <v>55</v>
      </c>
      <c r="AC77" s="34">
        <f t="shared" si="26"/>
        <v>42</v>
      </c>
      <c r="AD77" s="36">
        <f t="shared" si="21"/>
        <v>0</v>
      </c>
      <c r="AE77" s="35">
        <f t="shared" si="22"/>
        <v>0</v>
      </c>
      <c r="AF77" s="35">
        <f t="shared" si="23"/>
        <v>0</v>
      </c>
      <c r="AG77" s="35">
        <f t="shared" si="24"/>
        <v>0</v>
      </c>
      <c r="AH77" s="35">
        <f>Y77-'[1]Tien 12T-2016'!U78</f>
        <v>0</v>
      </c>
      <c r="AI77" s="32"/>
    </row>
    <row r="78" spans="2:20" ht="15.75">
      <c r="B78" s="54"/>
      <c r="C78" s="54"/>
      <c r="D78" s="54"/>
      <c r="E78" s="54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5" t="s">
        <v>54</v>
      </c>
      <c r="Q78" s="55"/>
      <c r="R78" s="55"/>
      <c r="S78" s="55"/>
      <c r="T78" s="55"/>
    </row>
    <row r="79" spans="2:20" ht="15.75" customHeight="1">
      <c r="B79" s="19"/>
      <c r="C79" s="63" t="s">
        <v>38</v>
      </c>
      <c r="D79" s="63"/>
      <c r="E79" s="63"/>
      <c r="F79" s="18"/>
      <c r="G79" s="18"/>
      <c r="H79" s="19"/>
      <c r="I79" s="19"/>
      <c r="J79" s="19"/>
      <c r="K79" s="19"/>
      <c r="L79" s="19"/>
      <c r="M79" s="19"/>
      <c r="N79" s="19"/>
      <c r="O79" s="62"/>
      <c r="P79" s="62"/>
      <c r="Q79" s="62"/>
      <c r="R79" s="62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62"/>
      <c r="P80" s="62"/>
      <c r="Q80" s="62"/>
      <c r="R80" s="62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63" t="s">
        <v>46</v>
      </c>
      <c r="D86" s="63"/>
      <c r="E86" s="63"/>
      <c r="F86" s="18"/>
      <c r="G86" s="18"/>
      <c r="H86" s="19"/>
      <c r="I86" s="19"/>
      <c r="J86" s="19"/>
      <c r="K86" s="19"/>
      <c r="L86" s="19"/>
      <c r="M86" s="19"/>
      <c r="N86" s="19"/>
      <c r="O86" s="62"/>
      <c r="P86" s="62"/>
      <c r="Q86" s="62"/>
      <c r="R86" s="62"/>
      <c r="S86" s="19"/>
      <c r="T86" s="19"/>
    </row>
    <row r="87" ht="12.75">
      <c r="B87" s="17"/>
    </row>
  </sheetData>
  <sheetProtection/>
  <mergeCells count="47">
    <mergeCell ref="A13:B13"/>
    <mergeCell ref="B78:E78"/>
    <mergeCell ref="P78:T78"/>
    <mergeCell ref="C79:E79"/>
    <mergeCell ref="O79:R79"/>
    <mergeCell ref="D10:D12"/>
    <mergeCell ref="E10:E12"/>
    <mergeCell ref="I10:I12"/>
    <mergeCell ref="C86:E86"/>
    <mergeCell ref="O86:R86"/>
    <mergeCell ref="O80:R80"/>
    <mergeCell ref="AB8:AB12"/>
    <mergeCell ref="AC8:AC12"/>
    <mergeCell ref="C9:C12"/>
    <mergeCell ref="D9:E9"/>
    <mergeCell ref="H9:H12"/>
    <mergeCell ref="I9:Q9"/>
    <mergeCell ref="R9:R12"/>
    <mergeCell ref="V8:V12"/>
    <mergeCell ref="X8:X12"/>
    <mergeCell ref="J10:Q10"/>
    <mergeCell ref="J11:J12"/>
    <mergeCell ref="K11:K12"/>
    <mergeCell ref="L11:L12"/>
    <mergeCell ref="M11:M12"/>
    <mergeCell ref="N11:N12"/>
    <mergeCell ref="W8:W12"/>
    <mergeCell ref="U8:U12"/>
    <mergeCell ref="C8:E8"/>
    <mergeCell ref="F8:F12"/>
    <mergeCell ref="G8:G12"/>
    <mergeCell ref="H8:R8"/>
    <mergeCell ref="S8:S12"/>
    <mergeCell ref="T8:T12"/>
    <mergeCell ref="O11:O12"/>
    <mergeCell ref="P11:P12"/>
    <mergeCell ref="Q11:Q12"/>
    <mergeCell ref="AA8:AA12"/>
    <mergeCell ref="Y8:Y12"/>
    <mergeCell ref="Z8:Z12"/>
    <mergeCell ref="B1:H1"/>
    <mergeCell ref="B2:H2"/>
    <mergeCell ref="A3:M3"/>
    <mergeCell ref="A4:T6"/>
    <mergeCell ref="Q7:T7"/>
    <mergeCell ref="A8:A12"/>
    <mergeCell ref="B8:B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</cp:lastModifiedBy>
  <cp:lastPrinted>2017-03-07T08:26:43Z</cp:lastPrinted>
  <dcterms:created xsi:type="dcterms:W3CDTF">2015-11-10T02:15:15Z</dcterms:created>
  <dcterms:modified xsi:type="dcterms:W3CDTF">2017-09-11T06:37:32Z</dcterms:modified>
  <cp:category/>
  <cp:version/>
  <cp:contentType/>
  <cp:contentStatus/>
</cp:coreProperties>
</file>